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ubrei-my.sharepoint.com/personal/portega_subrei_gob_cl/Documents/Escritorio/Respaldo H/Informe Mensual/2024/FINAL word pdf excel/"/>
    </mc:Choice>
  </mc:AlternateContent>
  <xr:revisionPtr revIDLastSave="7" documentId="8_{2FFFCC86-6768-4445-A5B1-81A0BDBC6E32}" xr6:coauthVersionLast="47" xr6:coauthVersionMax="47" xr10:uidLastSave="{AFA8568B-5C18-45BB-9364-66254A1F8264}"/>
  <bookViews>
    <workbookView xWindow="20370" yWindow="-120" windowWidth="29040" windowHeight="15840" tabRatio="849" xr2:uid="{7EF0C587-B5C8-414E-9955-8DC73B77535D}"/>
  </bookViews>
  <sheets>
    <sheet name="Tabla de Contenidos" sheetId="1" r:id="rId1"/>
    <sheet name="Cuadro 1" sheetId="2" r:id="rId2"/>
    <sheet name="Cuadro 2" sheetId="3" r:id="rId3"/>
    <sheet name="Cuadro 3" sheetId="4" r:id="rId4"/>
    <sheet name="Cuadro 4" sheetId="5" r:id="rId5"/>
    <sheet name="Cuadro 5" sheetId="6" r:id="rId6"/>
    <sheet name="Cuadro 6" sheetId="7" r:id="rId7"/>
    <sheet name="Cuadro 7" sheetId="18" r:id="rId8"/>
    <sheet name="Cuadro 8" sheetId="8" r:id="rId9"/>
    <sheet name="Cuadro 9" sheetId="9" r:id="rId10"/>
    <sheet name="Cuadro 10" sheetId="10" r:id="rId11"/>
    <sheet name="Cuadro 11" sheetId="11" r:id="rId12"/>
  </sheets>
  <definedNames>
    <definedName name="_xlnm._FilterDatabase" localSheetId="4" hidden="1">'Cuadro 4'!#REF!</definedName>
    <definedName name="_xlnm.Print_Area" localSheetId="11">'Cuadro 11'!$A$2:$G$29</definedName>
    <definedName name="_xlnm.Print_Area" localSheetId="6">'Cuadro 6'!$B$2:$G$34</definedName>
    <definedName name="_xlnm.Print_Area" localSheetId="7">'Cuadro 7'!$A$2:$G$34</definedName>
    <definedName name="_xlnm.Print_Area" localSheetId="9">'Cuadro 9'!$B$2:$G$33</definedName>
    <definedName name="cuadro10">#REF!</definedName>
    <definedName name="cuadro11">#REF!</definedName>
    <definedName name="cuadro6">#REF!</definedName>
    <definedName name="cuadro7">#REF!</definedName>
    <definedName name="cuadro7acumulado">#REF!</definedName>
    <definedName name="cuadro7mensual">#REF!</definedName>
    <definedName name="cuadro8">#REF!</definedName>
    <definedName name="EXPORTACIONES_CHILENAS_NO_COBRE_NO_LITIO_NO_CELULOSA_POR_REGIÓN">'Tabla de Contenidos'!$C$16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8" l="1"/>
  <c r="L34" i="8" s="1"/>
  <c r="H34" i="8"/>
  <c r="J34" i="8" s="1"/>
  <c r="G34" i="8"/>
  <c r="F34" i="8"/>
  <c r="E34" i="8"/>
  <c r="D34" i="8"/>
  <c r="C34" i="8"/>
  <c r="K34" i="8" l="1"/>
  <c r="L7" i="8" l="1"/>
  <c r="K7" i="8"/>
  <c r="J7" i="8"/>
  <c r="L7" i="6"/>
  <c r="K7" i="6"/>
  <c r="J7" i="6"/>
  <c r="L7" i="5"/>
  <c r="K7" i="5"/>
  <c r="J7" i="5"/>
  <c r="C7" i="6" l="1"/>
  <c r="H7" i="6" s="1"/>
  <c r="C7" i="8"/>
  <c r="H7" i="8" s="1"/>
  <c r="C7" i="5"/>
  <c r="H7" i="5" s="1"/>
  <c r="D7" i="5" l="1"/>
  <c r="I7" i="5" s="1"/>
  <c r="D7" i="6"/>
  <c r="I7" i="6" s="1"/>
  <c r="D7" i="8"/>
  <c r="I7" i="8" s="1"/>
</calcChain>
</file>

<file path=xl/sharedStrings.xml><?xml version="1.0" encoding="utf-8"?>
<sst xmlns="http://schemas.openxmlformats.org/spreadsheetml/2006/main" count="443" uniqueCount="253">
  <si>
    <t>Cuadro 1</t>
  </si>
  <si>
    <t>Cuadro 2</t>
  </si>
  <si>
    <t>Cuadro 3</t>
  </si>
  <si>
    <t>Cuadro 4</t>
  </si>
  <si>
    <t>Cuadro 5</t>
  </si>
  <si>
    <t>Cuadro 6</t>
  </si>
  <si>
    <t>Cuadro 7</t>
  </si>
  <si>
    <t>COMERCIO EXTERIOR DE CHILE</t>
  </si>
  <si>
    <t>variación período</t>
  </si>
  <si>
    <t>US$ Millones</t>
  </si>
  <si>
    <t>%</t>
  </si>
  <si>
    <t>US$</t>
  </si>
  <si>
    <t>Total Intercambio Comercial (I + II)</t>
  </si>
  <si>
    <t xml:space="preserve">Total Exportaciones (FOB)(I) </t>
  </si>
  <si>
    <t xml:space="preserve">Total Importaciones (CIF)(II) </t>
  </si>
  <si>
    <t xml:space="preserve">Total Importaciones (FOB)(III) </t>
  </si>
  <si>
    <t>Saldo Balanza Comercial (FOB) (I - III)</t>
  </si>
  <si>
    <t>Vino embotellado</t>
  </si>
  <si>
    <t>Sector Exportador</t>
  </si>
  <si>
    <t>Total</t>
  </si>
  <si>
    <t>Concentrado de molibdeno</t>
  </si>
  <si>
    <t>Sector Importador</t>
  </si>
  <si>
    <t>Diésel</t>
  </si>
  <si>
    <t>Productos químicos</t>
  </si>
  <si>
    <t>Petróleo</t>
  </si>
  <si>
    <t>Otra maquinaria</t>
  </si>
  <si>
    <t>Productos metálicos</t>
  </si>
  <si>
    <t>Automóviles</t>
  </si>
  <si>
    <t>Vestuario</t>
  </si>
  <si>
    <t>Partes y piezas de otras maquinarias y equipos</t>
  </si>
  <si>
    <t>Camiones y vehículos de carga</t>
  </si>
  <si>
    <t>Carbón mineral</t>
  </si>
  <si>
    <t>Celulares</t>
  </si>
  <si>
    <t>Motores, generadores y transformadores eléctricos</t>
  </si>
  <si>
    <t>Abono</t>
  </si>
  <si>
    <t>Carne</t>
  </si>
  <si>
    <t>Otros alimentos</t>
  </si>
  <si>
    <t>Gas natural licuado</t>
  </si>
  <si>
    <t>Gasolinas</t>
  </si>
  <si>
    <t>Calzado</t>
  </si>
  <si>
    <t>Medicamentos</t>
  </si>
  <si>
    <t>Trigo y maíz</t>
  </si>
  <si>
    <t>Cartón y papel elaborados, y otros</t>
  </si>
  <si>
    <t>Maquinaria para la minería y la construcción</t>
  </si>
  <si>
    <t>Perfumes</t>
  </si>
  <si>
    <t>Fibra y tejido</t>
  </si>
  <si>
    <t>Aparatos médicos</t>
  </si>
  <si>
    <t>Aparatos electrónicos de comunicación</t>
  </si>
  <si>
    <t>Electrodomésticos</t>
  </si>
  <si>
    <t>Computadores</t>
  </si>
  <si>
    <t>Partes y piezas de maquinaria para la minería y la construcción</t>
  </si>
  <si>
    <t>Equipos computacionales</t>
  </si>
  <si>
    <t>Gas natural gaseoso</t>
  </si>
  <si>
    <t>Aceite lubricante</t>
  </si>
  <si>
    <t>Bombas y compresores</t>
  </si>
  <si>
    <t>Buses</t>
  </si>
  <si>
    <t>Bebidas y alcoholes</t>
  </si>
  <si>
    <t>Gas licuado</t>
  </si>
  <si>
    <t>Azúcar y endulzante</t>
  </si>
  <si>
    <t>Aparatos de control eléctrico</t>
  </si>
  <si>
    <t>Televisores</t>
  </si>
  <si>
    <t>Motores y turbinas</t>
  </si>
  <si>
    <t>Otros vehículos de transporte</t>
  </si>
  <si>
    <t>Calderas de vapor</t>
  </si>
  <si>
    <t>China</t>
  </si>
  <si>
    <t>Estados Unidos</t>
  </si>
  <si>
    <t>Unión Europea</t>
  </si>
  <si>
    <t>Japón</t>
  </si>
  <si>
    <t>Mercosur</t>
  </si>
  <si>
    <t>Corea del Sur</t>
  </si>
  <si>
    <t>Alianza del Pacífico</t>
  </si>
  <si>
    <t>Canadá</t>
  </si>
  <si>
    <t>India</t>
  </si>
  <si>
    <t>EFTA</t>
  </si>
  <si>
    <t>Centro América</t>
  </si>
  <si>
    <t>Reino Unido</t>
  </si>
  <si>
    <t>Tailandia</t>
  </si>
  <si>
    <t>Ecuador</t>
  </si>
  <si>
    <t>Bolivia</t>
  </si>
  <si>
    <t>Vietnam</t>
  </si>
  <si>
    <t>Panamá</t>
  </si>
  <si>
    <t>P4</t>
  </si>
  <si>
    <t>Malasia</t>
  </si>
  <si>
    <t>Australia</t>
  </si>
  <si>
    <t>Indonesia</t>
  </si>
  <si>
    <t>Turquía</t>
  </si>
  <si>
    <t>Venezuela</t>
  </si>
  <si>
    <t>Hong Kong</t>
  </si>
  <si>
    <t>Cuba</t>
  </si>
  <si>
    <t>Sin Acuerdo</t>
  </si>
  <si>
    <t>Servicio</t>
  </si>
  <si>
    <t>Servicios de suministro de sedes (hosting) para sitios Web y correo electrónico</t>
  </si>
  <si>
    <t>Servicios de mantenimiento y reparación de aviones, helicópteros y otros aparatos aéreos</t>
  </si>
  <si>
    <t>Servicios de apoyo técnico en Computación e Informática (mantenimiento y reparación), por vía remota (Internet)</t>
  </si>
  <si>
    <t>Servicios de asesoría en gestión de la comercialización de empresas (marketing)</t>
  </si>
  <si>
    <t>Servicios de asesoría en tecnologías de la información</t>
  </si>
  <si>
    <t>Servicios de corretaje de reaseguros</t>
  </si>
  <si>
    <t>Servicios de investigación y desarrollo en la química y la biología</t>
  </si>
  <si>
    <t>Servicios de Comisionista Comercial</t>
  </si>
  <si>
    <t>Servicios de estudios de mercado</t>
  </si>
  <si>
    <t>Servicios en diseño y desarrollo de aplicaciones de tecnologías de información</t>
  </si>
  <si>
    <t>Servicios de suministro de infraestructura para operar tecnologías de la información</t>
  </si>
  <si>
    <t>Servicios de asesoría en gestión administrativa de empresas</t>
  </si>
  <si>
    <t>Servicios de filmación de películas (largometrajes, documentales, series, dibujos animados, etc.), para su proyección en salas de cine y televisión, mediante técnicas de animación</t>
  </si>
  <si>
    <t>Servicios de asesoría en gestión financiera de empresas</t>
  </si>
  <si>
    <t>Servicios de diseño de software original</t>
  </si>
  <si>
    <t>Antofagasta</t>
  </si>
  <si>
    <t>Metropolitana</t>
  </si>
  <si>
    <t>Valparaíso</t>
  </si>
  <si>
    <t>Los Lagos</t>
  </si>
  <si>
    <t>Biobío</t>
  </si>
  <si>
    <t>Atacama</t>
  </si>
  <si>
    <t>O`Higgins</t>
  </si>
  <si>
    <t>Tarapacá</t>
  </si>
  <si>
    <t>Coquimbo</t>
  </si>
  <si>
    <t>Maule</t>
  </si>
  <si>
    <t>Magallanes</t>
  </si>
  <si>
    <t>Ñuble</t>
  </si>
  <si>
    <t>La Araucanía</t>
  </si>
  <si>
    <t>Los Ríos</t>
  </si>
  <si>
    <t>Aysén</t>
  </si>
  <si>
    <t>Arica y Parinacota</t>
  </si>
  <si>
    <t>Mercancía Extranjera Nacionalizada</t>
  </si>
  <si>
    <t>CIFRAS EN US$ MILLONES</t>
  </si>
  <si>
    <t xml:space="preserve">EXPORTACIONES CHILENAS POR INDUSTRIA </t>
  </si>
  <si>
    <t>IMPORTACIONES CHILENAS POR CATEGORÍA DE BIEN</t>
  </si>
  <si>
    <t>EXPORTACIONES CHILENAS DE BIENES POR SECTOR</t>
  </si>
  <si>
    <t>IMPORTACIONES CHILENAS DE BIENES POR SECTOR</t>
  </si>
  <si>
    <t xml:space="preserve">IMPORTACIONES CHILENAS SEGÚN SOCIO COMERCIAL </t>
  </si>
  <si>
    <t>Fuente: SUBREI, con cifras del Servicio Nacional de Aduanas.</t>
  </si>
  <si>
    <t>Cuadro 8</t>
  </si>
  <si>
    <t>Cuadro 9</t>
  </si>
  <si>
    <t>EXPORTACIONES CHILENAS DE SERVICIOS NO TRADICIONALES</t>
  </si>
  <si>
    <t>INTERCAMBIO COMERCIAL DE CHILE - BIENES</t>
  </si>
  <si>
    <t>Tabla de Cuadros:</t>
  </si>
  <si>
    <t xml:space="preserve">*Un producto exportado corresponde a Mercancía Extranjera Nacionalizada cuando ha ingresado a Chile desde el exterior, pagando sus derechos de importación, para luego ser exportado a otro destino. </t>
  </si>
  <si>
    <t>* Se consideran como servicios no tradicionales, a aquellos agrupados bajo la partida 0025 del Arancel Aduanero d+B69e la República de Chile, que cuentan con la calificación de servicio exportable realizada por el Servicio Nacional de Aduanas. Se utiliza esta clasificación pues es la única cifra oficial que permite medir en forma periódica las exportaciones de servicios a nivel de tipo de prestación, empresas exportadoras, países de destino y región de origen.</t>
  </si>
  <si>
    <t>Cifras provisionales, sujetas a variaciones y correcciones de valor que se puedan realizar a los documentos aduaneros en forma posterior a su emisión y publicación.</t>
  </si>
  <si>
    <t>Fuente: SUBREI, con cifras del Banco Central de Chile.</t>
  </si>
  <si>
    <t>EXPORTACIONES CHILENAS DE SERVICIOS NO TRADICIONALES* (TOP25)</t>
  </si>
  <si>
    <t xml:space="preserve">Acuerdo Económico 
Comercial </t>
  </si>
  <si>
    <t>Servicios de soporte logístico inbound y outbound</t>
  </si>
  <si>
    <t>Cuadro 10</t>
  </si>
  <si>
    <t>Región de origen</t>
  </si>
  <si>
    <t>Total exportaciones mineras</t>
  </si>
  <si>
    <t>Total exportaciones de cobre</t>
  </si>
  <si>
    <t>Total exportaciones resto de minería</t>
  </si>
  <si>
    <t>Total exportaciones no mineras</t>
  </si>
  <si>
    <t>Total exportaciones silvoagropecuarias</t>
  </si>
  <si>
    <t>Frutas</t>
  </si>
  <si>
    <t>Total exportaciones industriales</t>
  </si>
  <si>
    <t>Alimentos</t>
  </si>
  <si>
    <t xml:space="preserve">       Salmón</t>
  </si>
  <si>
    <t>Forestal y muebles de la madera</t>
  </si>
  <si>
    <t>Químicos</t>
  </si>
  <si>
    <t>Productos metálicos, maquinaria y equipos</t>
  </si>
  <si>
    <t>EXPORTACIONES</t>
  </si>
  <si>
    <t>Total Intercambio Comercial</t>
  </si>
  <si>
    <t>IMPORTACIONES
US$ Millones</t>
  </si>
  <si>
    <t>Total importaciones de bienes (CIF) </t>
  </si>
  <si>
    <t>      Bienes de consumo</t>
  </si>
  <si>
    <t>            Durables</t>
  </si>
  <si>
    <t>            Semidurables</t>
  </si>
  <si>
    <t>      Bienes intermedios</t>
  </si>
  <si>
    <t>            Productos energéticos</t>
  </si>
  <si>
    <t>            Resto bienes intermedios</t>
  </si>
  <si>
    <t>      Bienes de capital</t>
  </si>
  <si>
    <t>            Camiones y vehículos de carga</t>
  </si>
  <si>
    <t>            Maquinaria para la minería y la construcción</t>
  </si>
  <si>
    <t>Servicio de licenciamiento y/o arriendo de software</t>
  </si>
  <si>
    <t>Servicios de Asesoría en Estrategia Comunicacional y Publicidad (marketing)</t>
  </si>
  <si>
    <t>Servicios de asesoría en gestión de proyectos de ingeniería</t>
  </si>
  <si>
    <t>Servicios de distribución de cuotas de fondos de inversión extranjeros, tanto en el mercado local como internacional</t>
  </si>
  <si>
    <t>Servicios de procesamiento de información</t>
  </si>
  <si>
    <t>Total de todos los servicios</t>
  </si>
  <si>
    <t>junio</t>
  </si>
  <si>
    <t xml:space="preserve">EXPORTACIONES CHILENAS TOTALES Y DE SERVICIOS NO TRADICIONALES, SEGÚN SOCIO COMERCIAL </t>
  </si>
  <si>
    <t>EXPORTACIONES CHILENAS TOTALES Y DE SERVICIOS NO TRADICIONALES POR REGIÓN</t>
  </si>
  <si>
    <t>Celulosa: Celulosa cruda de conífera, celulosa blanqueada y semiblanqueada de coníferas y eucaliptus.</t>
  </si>
  <si>
    <t>Total exportaciones de carbonato de litio</t>
  </si>
  <si>
    <t>EXPORTACIONES CHILENAS NO COBRE, NO CARBONATO DE LITIO, NO CELULOSA, POR REGIÓN</t>
  </si>
  <si>
    <t>Cuadro 11</t>
  </si>
  <si>
    <t>Servicio de enrutamiento de datos (Data Routing)</t>
  </si>
  <si>
    <t>Servicios de administración de carteras de inversiones extranjeras en el extranjero</t>
  </si>
  <si>
    <t>Servicios de cobro y pagos a clientes y proveedores de empresas extranjeras</t>
  </si>
  <si>
    <t>Servicios de investigación y desarrollo en las ciencias médicas y farmaceúticas</t>
  </si>
  <si>
    <t>Celulosa</t>
  </si>
  <si>
    <r>
      <t xml:space="preserve">Informe elaborado con cifras del </t>
    </r>
    <r>
      <rPr>
        <b/>
        <sz val="10"/>
        <color theme="1"/>
        <rFont val="Arial Narrow"/>
        <family val="2"/>
      </rPr>
      <t>Banco Central de Chile</t>
    </r>
    <r>
      <rPr>
        <sz val="10"/>
        <color theme="1"/>
        <rFont val="Arial Narrow"/>
        <family val="2"/>
      </rPr>
      <t xml:space="preserve">, el </t>
    </r>
    <r>
      <rPr>
        <b/>
        <sz val="10"/>
        <color theme="1"/>
        <rFont val="Arial Narrow"/>
        <family val="2"/>
      </rPr>
      <t>Servicio Nacional de Aduanas</t>
    </r>
    <r>
      <rPr>
        <sz val="10"/>
        <color theme="1"/>
        <rFont val="Arial Narrow"/>
        <family val="2"/>
      </rPr>
      <t xml:space="preserve"> y el </t>
    </r>
    <r>
      <rPr>
        <b/>
        <sz val="10"/>
        <color theme="1"/>
        <rFont val="Arial Narrow"/>
        <family val="2"/>
      </rPr>
      <t>Servicio de Impuestos Internos</t>
    </r>
    <r>
      <rPr>
        <sz val="10"/>
        <color theme="1"/>
        <rFont val="Arial Narrow"/>
        <family val="2"/>
      </rPr>
      <t xml:space="preserve">.
Las cifras publicadas por los organismos compiladores mencionados difieren entre sí, debido a la cobertura sectorial y geográfica que cada fuente considera, en función de las metodologías de trabajo que rigen su respectiva compilación estadística, po rtanto sus totales no son comparables. 
Igualmente, se debe considerar que todas las cifras del presente informe están sujetas a las variaciones y correcciones de valor que se puedan realizar a los documentos aduaneros en forma posterior a su emisión y publicación.
Elaborado por la División de Información Comercial y Análisis de Datos, Dirección de Estudios, SUBREI.
</t>
    </r>
  </si>
  <si>
    <t>EXPORTACIONES CHILENAS DE BIENES NO TRADICIONALES, POR SOCIO COMERCIAL</t>
  </si>
  <si>
    <t>Total exportaciones no tradicionales</t>
  </si>
  <si>
    <t>Total exportaciones tradicionales</t>
  </si>
  <si>
    <t>% Var.
'2024/2023</t>
  </si>
  <si>
    <t>US$ Dif.
'2024/2023</t>
  </si>
  <si>
    <t>% Part.
2024</t>
  </si>
  <si>
    <t>% Var.
'24/'23</t>
  </si>
  <si>
    <t>US$ DIF.
'24/'23</t>
  </si>
  <si>
    <t>Concentrados de cobre</t>
  </si>
  <si>
    <t>Cátodos de cobre</t>
  </si>
  <si>
    <t>Salmón</t>
  </si>
  <si>
    <t>Carbonato de litio</t>
  </si>
  <si>
    <t>Uva</t>
  </si>
  <si>
    <t>Oxido de molibdeno</t>
  </si>
  <si>
    <t>Yodo</t>
  </si>
  <si>
    <t>Oro</t>
  </si>
  <si>
    <t>Manzana</t>
  </si>
  <si>
    <t>Celulosa blanqueada y semiblanqueada de eucaliptus</t>
  </si>
  <si>
    <t>Maquinaria y equipos</t>
  </si>
  <si>
    <t>Hierro</t>
  </si>
  <si>
    <t xml:space="preserve">Kiwi </t>
  </si>
  <si>
    <t>Moluscos y crustáceos</t>
  </si>
  <si>
    <t>Carne de cerdo</t>
  </si>
  <si>
    <t>Celulosa blanqueada y semiblanqueada de conífera</t>
  </si>
  <si>
    <t xml:space="preserve">Harina de pescado </t>
  </si>
  <si>
    <t xml:space="preserve">Fruta congelada </t>
  </si>
  <si>
    <t xml:space="preserve">Nitrato de potasio </t>
  </si>
  <si>
    <t>Material de transporte</t>
  </si>
  <si>
    <t>Madera aserrada</t>
  </si>
  <si>
    <t xml:space="preserve">Abonos </t>
  </si>
  <si>
    <t xml:space="preserve">Fruta deshidratada </t>
  </si>
  <si>
    <t>Manufacturas metálicas</t>
  </si>
  <si>
    <t>Plata</t>
  </si>
  <si>
    <t>Aceite de pescado</t>
  </si>
  <si>
    <t xml:space="preserve">Carne de ave </t>
  </si>
  <si>
    <t xml:space="preserve">Neumáticos </t>
  </si>
  <si>
    <t>Semilla de hortalizas</t>
  </si>
  <si>
    <t xml:space="preserve">Cartulina </t>
  </si>
  <si>
    <t>Trucha</t>
  </si>
  <si>
    <t>Ferromolibdeno</t>
  </si>
  <si>
    <t>Hidróxido de litio</t>
  </si>
  <si>
    <t xml:space="preserve">Madera contrachapada </t>
  </si>
  <si>
    <t>Alambre de cobre</t>
  </si>
  <si>
    <t>Jugo de fruta</t>
  </si>
  <si>
    <t>Tableros de fibra de madera</t>
  </si>
  <si>
    <t xml:space="preserve">Vino a granel y otros </t>
  </si>
  <si>
    <t>Pera</t>
  </si>
  <si>
    <t>Madera perfilada</t>
  </si>
  <si>
    <t>Semilla de maíz</t>
  </si>
  <si>
    <t>Chips de madera</t>
  </si>
  <si>
    <t>Bebidas no alcohólicas</t>
  </si>
  <si>
    <t>Ciruela</t>
  </si>
  <si>
    <t>Metanol</t>
  </si>
  <si>
    <t xml:space="preserve">Celulosa cruda de conífera </t>
  </si>
  <si>
    <t>Fruta en conserva</t>
  </si>
  <si>
    <t>Sulfato de litio</t>
  </si>
  <si>
    <t>Sal marina y de mesa</t>
  </si>
  <si>
    <t>Conservas de pescado</t>
  </si>
  <si>
    <t>Merluza</t>
  </si>
  <si>
    <t>Palta</t>
  </si>
  <si>
    <t>Arándano</t>
  </si>
  <si>
    <t>Cereza</t>
  </si>
  <si>
    <t>Informe Mensual de Comercio Exterior de Chile - JUNIO 2024</t>
  </si>
  <si>
    <t>enero-junio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</si>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</sst>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64" formatCode="0.0%"/>
    <numFmt numFmtId="165" formatCode="#,##0.0"/>
    <numFmt numFmtId="166" formatCode="#,##0.0_ ;\-#,##0.0\ "/>
    <numFmt numFmtId="167" formatCode="_ * #,##0.0_ ;_ * \-#,##0.0_ ;_ * &quot;-&quot;_ ;_ @_ "/>
    <numFmt numFmtId="168" formatCode="#,##0.00_ ;\-#,##0.00\ "/>
    <numFmt numFmtId="169" formatCode="0.000%"/>
    <numFmt numFmtId="170" formatCode="_-* #,##0\ _€_-;\-* #,##0\ _€_-;_-* &quot;-&quot;\ _€_-;_-@_-"/>
    <numFmt numFmtId="171" formatCode="0.0000%"/>
    <numFmt numFmtId="172" formatCode="#,##0.000"/>
    <numFmt numFmtId="175" formatCode="0.00000%"/>
  </numFmts>
  <fonts count="18" x14ac:knownFonts="1">
    <font>
      <sz val="11"/>
      <color theme="1"/>
      <name val="Calibri"/>
      <family val="2"/>
      <scheme val="minor"/>
    </font>
    <font>
      <sz val="11"/>
      <color theme="1"/>
      <name val="Calibri"/>
      <family val="2"/>
      <scheme val="minor"/>
    </font>
    <font>
      <sz val="10"/>
      <name val="Arial"/>
      <family val="2"/>
    </font>
    <font>
      <b/>
      <sz val="8"/>
      <color theme="0"/>
      <name val="Arial Narrow"/>
      <family val="2"/>
    </font>
    <font>
      <sz val="8"/>
      <color theme="0"/>
      <name val="Arial Narrow"/>
      <family val="2"/>
    </font>
    <font>
      <sz val="8"/>
      <name val="Arial Narrow"/>
      <family val="2"/>
    </font>
    <font>
      <b/>
      <sz val="8"/>
      <name val="Arial Narrow"/>
      <family val="2"/>
    </font>
    <font>
      <sz val="11"/>
      <color rgb="FF000000"/>
      <name val="Calibri"/>
      <family val="2"/>
    </font>
    <font>
      <b/>
      <sz val="8"/>
      <color rgb="FFFFFFFF"/>
      <name val="Arial Narrow"/>
      <family val="2"/>
    </font>
    <font>
      <sz val="8"/>
      <color theme="1"/>
      <name val="Arial Narrow"/>
      <family val="2"/>
    </font>
    <font>
      <b/>
      <sz val="8"/>
      <color theme="1"/>
      <name val="Arial Narrow"/>
      <family val="2"/>
    </font>
    <font>
      <b/>
      <sz val="10"/>
      <color rgb="FF00586E"/>
      <name val="Arial Narrow"/>
      <family val="2"/>
    </font>
    <font>
      <u/>
      <sz val="11"/>
      <color theme="10"/>
      <name val="Calibri"/>
      <family val="2"/>
      <scheme val="minor"/>
    </font>
    <font>
      <sz val="10"/>
      <color theme="1"/>
      <name val="Arial Narrow"/>
      <family val="2"/>
    </font>
    <font>
      <u/>
      <sz val="10"/>
      <color theme="10"/>
      <name val="Arial Narrow"/>
      <family val="2"/>
    </font>
    <font>
      <b/>
      <sz val="10"/>
      <color theme="1"/>
      <name val="Arial Narrow"/>
      <family val="2"/>
    </font>
    <font>
      <u/>
      <sz val="10"/>
      <color rgb="FF0563C1"/>
      <name val="Arial Narrow"/>
      <family val="2"/>
    </font>
    <font>
      <sz val="8"/>
      <color rgb="FFF0EDE7"/>
      <name val="Arial Narrow"/>
      <family val="2"/>
    </font>
  </fonts>
  <fills count="15">
    <fill>
      <patternFill patternType="none"/>
    </fill>
    <fill>
      <patternFill patternType="gray125"/>
    </fill>
    <fill>
      <patternFill patternType="solid">
        <fgColor rgb="FF78A2AE"/>
        <bgColor indexed="64"/>
      </patternFill>
    </fill>
    <fill>
      <patternFill patternType="solid">
        <fgColor rgb="FFA6BA8B"/>
        <bgColor indexed="64"/>
      </patternFill>
    </fill>
    <fill>
      <patternFill patternType="solid">
        <fgColor rgb="FF81C3B9"/>
        <bgColor indexed="64"/>
      </patternFill>
    </fill>
    <fill>
      <patternFill patternType="solid">
        <fgColor rgb="FFE2F3F6"/>
        <bgColor indexed="64"/>
      </patternFill>
    </fill>
    <fill>
      <patternFill patternType="solid">
        <fgColor rgb="FFF0EDE7"/>
        <bgColor indexed="64"/>
      </patternFill>
    </fill>
    <fill>
      <patternFill patternType="solid">
        <fgColor rgb="FFCBE8EE"/>
        <bgColor indexed="64"/>
      </patternFill>
    </fill>
    <fill>
      <patternFill patternType="solid">
        <fgColor indexed="9"/>
        <bgColor indexed="64"/>
      </patternFill>
    </fill>
    <fill>
      <patternFill patternType="solid">
        <fgColor theme="0"/>
        <bgColor indexed="64"/>
      </patternFill>
    </fill>
    <fill>
      <patternFill patternType="solid">
        <fgColor rgb="FFF47957"/>
        <bgColor indexed="64"/>
      </patternFill>
    </fill>
    <fill>
      <patternFill patternType="solid">
        <fgColor theme="9" tint="0.79998168889431442"/>
        <bgColor indexed="64"/>
      </patternFill>
    </fill>
    <fill>
      <patternFill patternType="solid">
        <fgColor rgb="FF81C3B9"/>
        <bgColor rgb="FF000000"/>
      </patternFill>
    </fill>
    <fill>
      <patternFill patternType="solid">
        <fgColor rgb="FFE2F3F6"/>
        <bgColor rgb="FF000000"/>
      </patternFill>
    </fill>
    <fill>
      <patternFill patternType="solid">
        <fgColor rgb="FFF0EDE7"/>
        <bgColor rgb="FF000000"/>
      </patternFill>
    </fill>
  </fills>
  <borders count="43">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style="thin">
        <color theme="0"/>
      </left>
      <right/>
      <top style="medium">
        <color theme="0"/>
      </top>
      <bottom style="thin">
        <color theme="0"/>
      </bottom>
      <diagonal/>
    </border>
    <border>
      <left/>
      <right/>
      <top style="medium">
        <color theme="0"/>
      </top>
      <bottom style="thin">
        <color theme="0"/>
      </bottom>
      <diagonal/>
    </border>
    <border>
      <left style="thin">
        <color rgb="FFE2F3F6"/>
      </left>
      <right/>
      <top style="thin">
        <color rgb="FFE2F3F6"/>
      </top>
      <bottom/>
      <diagonal/>
    </border>
    <border>
      <left/>
      <right/>
      <top style="thin">
        <color rgb="FFE2F3F6"/>
      </top>
      <bottom/>
      <diagonal/>
    </border>
    <border>
      <left style="thin">
        <color rgb="FFE2F3F6"/>
      </left>
      <right/>
      <top/>
      <bottom style="medium">
        <color theme="0"/>
      </bottom>
      <diagonal/>
    </border>
    <border>
      <left/>
      <right style="thin">
        <color rgb="FFE2F3F6"/>
      </right>
      <top/>
      <bottom style="medium">
        <color theme="0"/>
      </bottom>
      <diagonal/>
    </border>
    <border>
      <left style="thin">
        <color rgb="FFE2F3F6"/>
      </left>
      <right/>
      <top/>
      <bottom/>
      <diagonal/>
    </border>
    <border>
      <left/>
      <right style="medium">
        <color theme="0"/>
      </right>
      <top/>
      <bottom/>
      <diagonal/>
    </border>
    <border>
      <left/>
      <right style="thin">
        <color rgb="FFE2F3F6"/>
      </right>
      <top/>
      <bottom/>
      <diagonal/>
    </border>
    <border>
      <left style="thin">
        <color rgb="FFE2F3F6"/>
      </left>
      <right/>
      <top style="medium">
        <color theme="0"/>
      </top>
      <bottom style="medium">
        <color theme="0"/>
      </bottom>
      <diagonal/>
    </border>
    <border>
      <left/>
      <right style="thin">
        <color rgb="FFE2F3F6"/>
      </right>
      <top style="medium">
        <color theme="0"/>
      </top>
      <bottom style="medium">
        <color theme="0"/>
      </bottom>
      <diagonal/>
    </border>
    <border>
      <left style="medium">
        <color rgb="FFF2F2F2"/>
      </left>
      <right style="medium">
        <color rgb="FFF2F2F2"/>
      </right>
      <top style="medium">
        <color rgb="FFF2F2F2"/>
      </top>
      <bottom/>
      <diagonal/>
    </border>
    <border>
      <left style="medium">
        <color rgb="FFF2F2F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rgb="FFF2F2F2"/>
      </left>
      <right style="medium">
        <color rgb="FFF2F2F2"/>
      </right>
      <top/>
      <bottom style="thick">
        <color rgb="FFFF990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style="thin">
        <color theme="0" tint="-4.9989318521683403E-2"/>
      </top>
      <bottom style="thick">
        <color theme="5" tint="0.39994506668294322"/>
      </bottom>
      <diagonal/>
    </border>
    <border>
      <left style="thin">
        <color rgb="FFE2F3F6"/>
      </left>
      <right/>
      <top style="medium">
        <color theme="0"/>
      </top>
      <bottom style="thin">
        <color rgb="FFE2F3F6"/>
      </bottom>
      <diagonal/>
    </border>
    <border>
      <left/>
      <right/>
      <top style="medium">
        <color theme="0"/>
      </top>
      <bottom style="thin">
        <color rgb="FFE2F3F6"/>
      </bottom>
      <diagonal/>
    </border>
    <border>
      <left/>
      <right style="thin">
        <color rgb="FFFFFFFF"/>
      </right>
      <top/>
      <bottom/>
      <diagonal/>
    </border>
    <border>
      <left style="thin">
        <color rgb="FFFFFFFF"/>
      </left>
      <right/>
      <top/>
      <bottom/>
      <diagonal/>
    </border>
    <border>
      <left/>
      <right/>
      <top style="medium">
        <color rgb="FFFFFFFF"/>
      </top>
      <bottom style="medium">
        <color rgb="FFFFFFFF"/>
      </bottom>
      <diagonal/>
    </border>
    <border>
      <left/>
      <right style="thin">
        <color rgb="FFFFFFFF"/>
      </right>
      <top style="medium">
        <color rgb="FFFFFFFF"/>
      </top>
      <bottom style="medium">
        <color rgb="FFFFFFFF"/>
      </bottom>
      <diagonal/>
    </border>
    <border>
      <left style="thin">
        <color rgb="FFFFFFFF"/>
      </left>
      <right/>
      <top style="medium">
        <color rgb="FFFFFFFF"/>
      </top>
      <bottom style="medium">
        <color rgb="FFFFFFFF"/>
      </bottom>
      <diagonal/>
    </border>
    <border>
      <left/>
      <right/>
      <top style="medium">
        <color rgb="FFFFFFFF"/>
      </top>
      <bottom style="thin">
        <color rgb="FFFFFFFF"/>
      </bottom>
      <diagonal/>
    </border>
    <border>
      <left/>
      <right style="thin">
        <color rgb="FFFFFFFF"/>
      </right>
      <top style="medium">
        <color rgb="FFFFFFFF"/>
      </top>
      <bottom style="thin">
        <color rgb="FFFFFFFF"/>
      </bottom>
      <diagonal/>
    </border>
    <border>
      <left style="thin">
        <color rgb="FFFFFFFF"/>
      </left>
      <right/>
      <top style="medium">
        <color rgb="FFFFFFFF"/>
      </top>
      <bottom style="thin">
        <color rgb="FFFFFFFF"/>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xf numFmtId="0" fontId="12" fillId="0" borderId="0" applyNumberFormat="0" applyFill="0" applyBorder="0" applyAlignment="0" applyProtection="0"/>
    <xf numFmtId="170" fontId="1" fillId="0" borderId="0" applyFont="0" applyFill="0" applyBorder="0" applyAlignment="0" applyProtection="0"/>
  </cellStyleXfs>
  <cellXfs count="228">
    <xf numFmtId="0" fontId="0" fillId="0" borderId="0" xfId="0"/>
    <xf numFmtId="0" fontId="3" fillId="2" borderId="7" xfId="3" applyFont="1" applyFill="1" applyBorder="1" applyAlignment="1">
      <alignment horizontal="center" vertical="center"/>
    </xf>
    <xf numFmtId="0" fontId="3" fillId="2" borderId="8" xfId="3" applyFont="1" applyFill="1" applyBorder="1" applyAlignment="1">
      <alignment horizontal="center" vertical="center"/>
    </xf>
    <xf numFmtId="0" fontId="3" fillId="4" borderId="4" xfId="3" applyFont="1" applyFill="1" applyBorder="1" applyAlignment="1">
      <alignment vertical="center"/>
    </xf>
    <xf numFmtId="0" fontId="4" fillId="4" borderId="0" xfId="3" applyFont="1" applyFill="1"/>
    <xf numFmtId="0" fontId="5" fillId="5" borderId="9" xfId="3" applyFont="1" applyFill="1" applyBorder="1" applyAlignment="1">
      <alignment vertical="center"/>
    </xf>
    <xf numFmtId="0" fontId="5" fillId="5" borderId="10" xfId="3" applyFont="1" applyFill="1" applyBorder="1"/>
    <xf numFmtId="0" fontId="5" fillId="5" borderId="9" xfId="3" applyFont="1" applyFill="1" applyBorder="1"/>
    <xf numFmtId="0" fontId="3" fillId="2" borderId="16" xfId="3" applyFont="1" applyFill="1" applyBorder="1" applyAlignment="1">
      <alignment horizontal="center" vertical="center"/>
    </xf>
    <xf numFmtId="0" fontId="6" fillId="7" borderId="20" xfId="3" applyFont="1" applyFill="1" applyBorder="1" applyAlignment="1">
      <alignment vertical="center"/>
    </xf>
    <xf numFmtId="0" fontId="5" fillId="7" borderId="10" xfId="3" applyFont="1" applyFill="1" applyBorder="1"/>
    <xf numFmtId="0" fontId="6" fillId="6" borderId="17" xfId="3" applyFont="1" applyFill="1" applyBorder="1" applyAlignment="1">
      <alignment vertical="center"/>
    </xf>
    <xf numFmtId="0" fontId="6" fillId="6" borderId="0" xfId="3" applyFont="1" applyFill="1"/>
    <xf numFmtId="0" fontId="5" fillId="8" borderId="0" xfId="3" applyFont="1" applyFill="1" applyAlignment="1">
      <alignment vertical="center"/>
    </xf>
    <xf numFmtId="0" fontId="5" fillId="8" borderId="0" xfId="3" applyFont="1" applyFill="1"/>
    <xf numFmtId="0" fontId="9" fillId="11" borderId="28" xfId="0" applyFont="1" applyFill="1" applyBorder="1"/>
    <xf numFmtId="164" fontId="9" fillId="11" borderId="28" xfId="2" applyNumberFormat="1" applyFont="1" applyFill="1" applyBorder="1"/>
    <xf numFmtId="0" fontId="9" fillId="0" borderId="28" xfId="0" applyFont="1" applyBorder="1"/>
    <xf numFmtId="0" fontId="5" fillId="0" borderId="30" xfId="3" applyFont="1" applyBorder="1" applyAlignment="1">
      <alignment vertical="center"/>
    </xf>
    <xf numFmtId="0" fontId="10" fillId="0" borderId="31" xfId="0" applyFont="1" applyBorder="1"/>
    <xf numFmtId="164" fontId="10" fillId="0" borderId="31" xfId="2" applyNumberFormat="1" applyFont="1" applyFill="1" applyBorder="1"/>
    <xf numFmtId="0" fontId="10" fillId="0" borderId="31" xfId="0" applyFont="1" applyBorder="1" applyAlignment="1">
      <alignment wrapText="1"/>
    </xf>
    <xf numFmtId="164" fontId="10" fillId="0" borderId="31" xfId="2" applyNumberFormat="1" applyFont="1" applyBorder="1"/>
    <xf numFmtId="0" fontId="9" fillId="0" borderId="0" xfId="0" applyFont="1"/>
    <xf numFmtId="0" fontId="5" fillId="5" borderId="29" xfId="3" applyFont="1" applyFill="1" applyBorder="1"/>
    <xf numFmtId="164" fontId="5" fillId="8" borderId="0" xfId="2" applyNumberFormat="1" applyFont="1" applyFill="1"/>
    <xf numFmtId="0" fontId="13" fillId="0" borderId="0" xfId="0" applyFont="1"/>
    <xf numFmtId="0" fontId="14" fillId="0" borderId="0" xfId="6" applyFont="1"/>
    <xf numFmtId="164" fontId="9" fillId="11" borderId="28" xfId="2" applyNumberFormat="1" applyFont="1" applyFill="1" applyBorder="1" applyAlignment="1">
      <alignment horizontal="right"/>
    </xf>
    <xf numFmtId="164" fontId="10" fillId="0" borderId="31" xfId="2" applyNumberFormat="1" applyFont="1" applyBorder="1" applyAlignment="1">
      <alignment horizontal="right"/>
    </xf>
    <xf numFmtId="166" fontId="9" fillId="11" borderId="28" xfId="1" applyNumberFormat="1" applyFont="1" applyFill="1" applyBorder="1" applyAlignment="1">
      <alignment horizontal="right"/>
    </xf>
    <xf numFmtId="166" fontId="10" fillId="0" borderId="31" xfId="1" applyNumberFormat="1" applyFont="1" applyBorder="1" applyAlignment="1">
      <alignment horizontal="right"/>
    </xf>
    <xf numFmtId="0" fontId="5" fillId="6" borderId="28" xfId="3" applyFont="1" applyFill="1" applyBorder="1" applyAlignment="1">
      <alignment vertical="center"/>
    </xf>
    <xf numFmtId="0" fontId="3" fillId="2" borderId="32" xfId="0" applyFont="1" applyFill="1" applyBorder="1" applyAlignment="1">
      <alignment horizontal="center" vertical="center" wrapText="1"/>
    </xf>
    <xf numFmtId="0" fontId="3" fillId="2" borderId="32" xfId="0" quotePrefix="1" applyFont="1" applyFill="1" applyBorder="1" applyAlignment="1">
      <alignment horizontal="center" vertical="center" wrapText="1"/>
    </xf>
    <xf numFmtId="0" fontId="5" fillId="6" borderId="9" xfId="3" applyFont="1" applyFill="1" applyBorder="1" applyAlignment="1">
      <alignment vertical="center"/>
    </xf>
    <xf numFmtId="0" fontId="5" fillId="6" borderId="10" xfId="3" applyFont="1" applyFill="1" applyBorder="1"/>
    <xf numFmtId="0" fontId="5" fillId="6" borderId="11" xfId="3" applyFont="1" applyFill="1" applyBorder="1"/>
    <xf numFmtId="0" fontId="5" fillId="6" borderId="12" xfId="3" applyFont="1" applyFill="1" applyBorder="1"/>
    <xf numFmtId="0" fontId="3" fillId="4" borderId="20" xfId="3" applyFont="1" applyFill="1" applyBorder="1" applyAlignment="1">
      <alignment vertical="center"/>
    </xf>
    <xf numFmtId="0" fontId="5" fillId="8" borderId="17" xfId="3" applyFont="1" applyFill="1" applyBorder="1"/>
    <xf numFmtId="0" fontId="6" fillId="6" borderId="17" xfId="3" applyFont="1" applyFill="1" applyBorder="1"/>
    <xf numFmtId="0" fontId="6" fillId="6" borderId="0" xfId="3" applyFont="1" applyFill="1" applyAlignment="1">
      <alignment vertical="center"/>
    </xf>
    <xf numFmtId="0" fontId="6" fillId="5" borderId="17" xfId="3" applyFont="1" applyFill="1" applyBorder="1" applyAlignment="1">
      <alignment vertical="center"/>
    </xf>
    <xf numFmtId="0" fontId="6" fillId="5" borderId="0" xfId="3" applyFont="1" applyFill="1" applyAlignment="1">
      <alignment vertical="center"/>
    </xf>
    <xf numFmtId="0" fontId="5" fillId="8" borderId="17" xfId="3" applyFont="1" applyFill="1" applyBorder="1" applyAlignment="1">
      <alignment vertical="center"/>
    </xf>
    <xf numFmtId="0" fontId="3" fillId="4" borderId="17" xfId="3" applyFont="1" applyFill="1" applyBorder="1" applyAlignment="1">
      <alignment vertical="center"/>
    </xf>
    <xf numFmtId="0" fontId="3" fillId="4" borderId="10" xfId="3" applyFont="1" applyFill="1" applyBorder="1"/>
    <xf numFmtId="0" fontId="3" fillId="4" borderId="33" xfId="3" applyFont="1" applyFill="1" applyBorder="1" applyAlignment="1">
      <alignment vertical="center"/>
    </xf>
    <xf numFmtId="0" fontId="4" fillId="4" borderId="34" xfId="3" applyFont="1" applyFill="1" applyBorder="1"/>
    <xf numFmtId="0" fontId="9" fillId="0" borderId="0" xfId="0" applyFont="1" applyAlignment="1">
      <alignment horizontal="right"/>
    </xf>
    <xf numFmtId="0" fontId="5" fillId="5" borderId="28" xfId="3" applyFont="1" applyFill="1" applyBorder="1"/>
    <xf numFmtId="166" fontId="9" fillId="11" borderId="28" xfId="1" applyNumberFormat="1" applyFont="1" applyFill="1" applyBorder="1"/>
    <xf numFmtId="166" fontId="9" fillId="0" borderId="28" xfId="1" applyNumberFormat="1" applyFont="1" applyBorder="1"/>
    <xf numFmtId="166" fontId="10" fillId="0" borderId="31" xfId="1" applyNumberFormat="1" applyFont="1" applyBorder="1"/>
    <xf numFmtId="166" fontId="10" fillId="0" borderId="31" xfId="1" applyNumberFormat="1" applyFont="1" applyFill="1" applyBorder="1"/>
    <xf numFmtId="164" fontId="3" fillId="4" borderId="0" xfId="2" applyNumberFormat="1" applyFont="1" applyFill="1" applyBorder="1" applyAlignment="1">
      <alignment horizontal="center"/>
    </xf>
    <xf numFmtId="164" fontId="5" fillId="7" borderId="10" xfId="2" applyNumberFormat="1" applyFont="1" applyFill="1" applyBorder="1" applyAlignment="1">
      <alignment horizontal="center" vertical="center"/>
    </xf>
    <xf numFmtId="164" fontId="6" fillId="6" borderId="10" xfId="2" applyNumberFormat="1" applyFont="1" applyFill="1" applyBorder="1" applyAlignment="1">
      <alignment horizontal="center" vertical="center"/>
    </xf>
    <xf numFmtId="164" fontId="5" fillId="8" borderId="18" xfId="2" applyNumberFormat="1" applyFont="1" applyFill="1" applyBorder="1" applyAlignment="1">
      <alignment horizontal="center" vertical="center"/>
    </xf>
    <xf numFmtId="164" fontId="3" fillId="4" borderId="10" xfId="2" applyNumberFormat="1" applyFont="1" applyFill="1" applyBorder="1" applyAlignment="1">
      <alignment horizontal="center" vertical="center"/>
    </xf>
    <xf numFmtId="164" fontId="6" fillId="5" borderId="10" xfId="2" applyNumberFormat="1" applyFont="1" applyFill="1" applyBorder="1" applyAlignment="1">
      <alignment horizontal="center" vertical="center"/>
    </xf>
    <xf numFmtId="0" fontId="5" fillId="5" borderId="28" xfId="3" applyFont="1" applyFill="1" applyBorder="1" applyAlignment="1">
      <alignment horizontal="left"/>
    </xf>
    <xf numFmtId="0" fontId="5" fillId="6" borderId="28" xfId="3" applyFont="1" applyFill="1" applyBorder="1" applyAlignment="1">
      <alignment horizontal="left" vertical="center"/>
    </xf>
    <xf numFmtId="0" fontId="5" fillId="5" borderId="29" xfId="3" applyFont="1" applyFill="1" applyBorder="1" applyAlignment="1">
      <alignment horizontal="left"/>
    </xf>
    <xf numFmtId="10" fontId="5" fillId="5" borderId="29" xfId="2" applyNumberFormat="1" applyFont="1" applyFill="1" applyBorder="1" applyAlignment="1">
      <alignment horizontal="center"/>
    </xf>
    <xf numFmtId="10" fontId="9" fillId="11" borderId="28" xfId="2" applyNumberFormat="1" applyFont="1" applyFill="1" applyBorder="1"/>
    <xf numFmtId="10" fontId="9" fillId="0" borderId="28" xfId="2" applyNumberFormat="1" applyFont="1" applyBorder="1"/>
    <xf numFmtId="3" fontId="9" fillId="0" borderId="0" xfId="0" applyNumberFormat="1" applyFont="1"/>
    <xf numFmtId="0" fontId="9" fillId="0" borderId="0" xfId="0" applyFont="1" applyAlignment="1">
      <alignment horizontal="left"/>
    </xf>
    <xf numFmtId="168" fontId="9" fillId="11" borderId="28" xfId="1" applyNumberFormat="1" applyFont="1" applyFill="1" applyBorder="1" applyAlignment="1">
      <alignment horizontal="right"/>
    </xf>
    <xf numFmtId="164" fontId="5" fillId="5" borderId="28" xfId="2" applyNumberFormat="1" applyFont="1" applyFill="1" applyBorder="1" applyAlignment="1">
      <alignment horizontal="center"/>
    </xf>
    <xf numFmtId="0" fontId="16" fillId="0" borderId="0" xfId="6" applyFont="1"/>
    <xf numFmtId="164" fontId="3" fillId="4" borderId="34" xfId="2" applyNumberFormat="1" applyFont="1" applyFill="1" applyBorder="1" applyAlignment="1">
      <alignment horizontal="center" vertical="center"/>
    </xf>
    <xf numFmtId="10" fontId="5" fillId="6" borderId="28" xfId="5" applyNumberFormat="1" applyFont="1" applyFill="1" applyBorder="1" applyAlignment="1">
      <alignment horizontal="center" vertical="center" wrapText="1"/>
    </xf>
    <xf numFmtId="4" fontId="9" fillId="0" borderId="0" xfId="0" applyNumberFormat="1" applyFont="1"/>
    <xf numFmtId="0" fontId="17" fillId="0" borderId="0" xfId="0" applyFont="1"/>
    <xf numFmtId="0" fontId="12" fillId="0" borderId="0" xfId="6"/>
    <xf numFmtId="165" fontId="9" fillId="11" borderId="28" xfId="1" applyNumberFormat="1" applyFont="1" applyFill="1" applyBorder="1" applyAlignment="1">
      <alignment horizontal="right"/>
    </xf>
    <xf numFmtId="164" fontId="9" fillId="0" borderId="0" xfId="0" applyNumberFormat="1" applyFont="1"/>
    <xf numFmtId="166" fontId="9" fillId="0" borderId="0" xfId="0" applyNumberFormat="1" applyFont="1"/>
    <xf numFmtId="10" fontId="9" fillId="0" borderId="0" xfId="0" applyNumberFormat="1" applyFont="1"/>
    <xf numFmtId="10" fontId="10" fillId="0" borderId="31" xfId="2" applyNumberFormat="1" applyFont="1" applyFill="1" applyBorder="1"/>
    <xf numFmtId="10" fontId="9" fillId="11" borderId="28" xfId="2" applyNumberFormat="1" applyFont="1" applyFill="1" applyBorder="1" applyAlignment="1">
      <alignment horizontal="right"/>
    </xf>
    <xf numFmtId="10" fontId="9" fillId="0" borderId="28" xfId="2" applyNumberFormat="1" applyFont="1" applyBorder="1" applyAlignment="1">
      <alignment horizontal="right"/>
    </xf>
    <xf numFmtId="10" fontId="5" fillId="8" borderId="0" xfId="3" applyNumberFormat="1" applyFont="1" applyFill="1"/>
    <xf numFmtId="169" fontId="9" fillId="0" borderId="28" xfId="2" applyNumberFormat="1" applyFont="1" applyBorder="1"/>
    <xf numFmtId="164" fontId="5" fillId="7" borderId="10"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5" fillId="8" borderId="18" xfId="3" applyNumberFormat="1" applyFont="1" applyFill="1" applyBorder="1" applyAlignment="1">
      <alignment horizontal="center" vertical="center"/>
    </xf>
    <xf numFmtId="10" fontId="5" fillId="6" borderId="28" xfId="2" applyNumberFormat="1" applyFont="1" applyFill="1" applyBorder="1" applyAlignment="1">
      <alignment horizontal="center"/>
    </xf>
    <xf numFmtId="165" fontId="5" fillId="5" borderId="29" xfId="1" applyNumberFormat="1" applyFont="1" applyFill="1" applyBorder="1" applyAlignment="1">
      <alignment horizontal="center"/>
    </xf>
    <xf numFmtId="10" fontId="6" fillId="0" borderId="30" xfId="2" applyNumberFormat="1" applyFont="1" applyFill="1" applyBorder="1" applyAlignment="1">
      <alignment horizontal="center" vertical="center" wrapText="1"/>
    </xf>
    <xf numFmtId="10" fontId="5" fillId="5" borderId="28" xfId="2" applyNumberFormat="1" applyFont="1" applyFill="1" applyBorder="1" applyAlignment="1">
      <alignment horizontal="center"/>
    </xf>
    <xf numFmtId="165" fontId="5" fillId="5" borderId="28" xfId="1" applyNumberFormat="1" applyFont="1" applyFill="1" applyBorder="1" applyAlignment="1">
      <alignment horizontal="center"/>
    </xf>
    <xf numFmtId="165" fontId="5" fillId="5" borderId="29" xfId="3" applyNumberFormat="1" applyFont="1" applyFill="1" applyBorder="1" applyAlignment="1">
      <alignment horizontal="center"/>
    </xf>
    <xf numFmtId="164" fontId="9" fillId="0" borderId="28" xfId="2" applyNumberFormat="1" applyFont="1" applyBorder="1"/>
    <xf numFmtId="164" fontId="9" fillId="0" borderId="28" xfId="2" applyNumberFormat="1" applyFont="1" applyBorder="1" applyAlignment="1">
      <alignment horizontal="right"/>
    </xf>
    <xf numFmtId="164" fontId="5" fillId="5" borderId="29" xfId="2" applyNumberFormat="1" applyFont="1" applyFill="1" applyBorder="1" applyAlignment="1">
      <alignment horizontal="center"/>
    </xf>
    <xf numFmtId="0" fontId="3" fillId="3" borderId="6"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3" borderId="15" xfId="3" applyFont="1" applyFill="1" applyBorder="1" applyAlignment="1">
      <alignment horizontal="center" vertical="center"/>
    </xf>
    <xf numFmtId="0" fontId="3" fillId="3" borderId="16" xfId="3" applyFont="1" applyFill="1" applyBorder="1" applyAlignment="1">
      <alignment horizontal="center" vertical="center"/>
    </xf>
    <xf numFmtId="3" fontId="3" fillId="4" borderId="34" xfId="3" applyNumberFormat="1" applyFont="1" applyFill="1" applyBorder="1" applyAlignment="1">
      <alignment horizontal="center" vertical="center"/>
    </xf>
    <xf numFmtId="164" fontId="3" fillId="4" borderId="34" xfId="3" applyNumberFormat="1" applyFont="1" applyFill="1" applyBorder="1" applyAlignment="1">
      <alignment horizontal="center" vertical="center"/>
    </xf>
    <xf numFmtId="0" fontId="5" fillId="9" borderId="0" xfId="3" applyFont="1" applyFill="1"/>
    <xf numFmtId="0" fontId="3" fillId="3" borderId="32" xfId="0" applyFont="1" applyFill="1" applyBorder="1" applyAlignment="1">
      <alignment horizontal="center" vertical="center" wrapText="1"/>
    </xf>
    <xf numFmtId="0" fontId="3" fillId="3" borderId="32" xfId="0" quotePrefix="1" applyFont="1" applyFill="1" applyBorder="1" applyAlignment="1">
      <alignment horizontal="center" vertical="center" wrapText="1"/>
    </xf>
    <xf numFmtId="165" fontId="5" fillId="6" borderId="28" xfId="1" applyNumberFormat="1" applyFont="1" applyFill="1" applyBorder="1" applyAlignment="1">
      <alignment horizontal="center" vertical="center" wrapText="1"/>
    </xf>
    <xf numFmtId="164" fontId="5" fillId="6" borderId="28" xfId="2" applyNumberFormat="1" applyFont="1" applyFill="1" applyBorder="1" applyAlignment="1">
      <alignment horizontal="center" vertical="center"/>
    </xf>
    <xf numFmtId="10" fontId="5" fillId="6" borderId="28" xfId="2" applyNumberFormat="1" applyFont="1" applyFill="1" applyBorder="1" applyAlignment="1">
      <alignment horizontal="center" vertical="center"/>
    </xf>
    <xf numFmtId="164" fontId="6" fillId="0" borderId="30" xfId="3" applyNumberFormat="1" applyFont="1" applyBorder="1" applyAlignment="1">
      <alignment horizontal="center" vertical="center"/>
    </xf>
    <xf numFmtId="168" fontId="9" fillId="0" borderId="28" xfId="1" applyNumberFormat="1" applyFont="1" applyBorder="1"/>
    <xf numFmtId="165" fontId="9" fillId="0" borderId="28" xfId="1" applyNumberFormat="1" applyFont="1" applyBorder="1" applyAlignment="1">
      <alignment horizontal="right"/>
    </xf>
    <xf numFmtId="164" fontId="9" fillId="11" borderId="28" xfId="2" quotePrefix="1" applyNumberFormat="1" applyFont="1" applyFill="1" applyBorder="1" applyAlignment="1">
      <alignment horizontal="right"/>
    </xf>
    <xf numFmtId="3" fontId="3" fillId="2" borderId="32" xfId="0" applyNumberFormat="1" applyFont="1" applyFill="1" applyBorder="1" applyAlignment="1">
      <alignment horizontal="center" vertical="center" wrapText="1"/>
    </xf>
    <xf numFmtId="3" fontId="3" fillId="3" borderId="32" xfId="0" applyNumberFormat="1" applyFont="1" applyFill="1" applyBorder="1" applyAlignment="1">
      <alignment horizontal="center" vertical="center" wrapText="1"/>
    </xf>
    <xf numFmtId="3" fontId="3" fillId="4" borderId="0" xfId="3" applyNumberFormat="1" applyFont="1" applyFill="1" applyAlignment="1">
      <alignment horizontal="center"/>
    </xf>
    <xf numFmtId="3" fontId="3" fillId="4" borderId="19" xfId="3" applyNumberFormat="1" applyFont="1" applyFill="1" applyBorder="1" applyAlignment="1">
      <alignment horizontal="center"/>
    </xf>
    <xf numFmtId="3" fontId="3" fillId="4" borderId="17" xfId="3" applyNumberFormat="1" applyFont="1" applyFill="1" applyBorder="1" applyAlignment="1">
      <alignment horizontal="center"/>
    </xf>
    <xf numFmtId="3" fontId="5" fillId="7" borderId="10" xfId="3" applyNumberFormat="1" applyFont="1" applyFill="1" applyBorder="1" applyAlignment="1">
      <alignment horizontal="center" vertical="center"/>
    </xf>
    <xf numFmtId="3" fontId="5" fillId="7" borderId="21" xfId="3" applyNumberFormat="1" applyFont="1" applyFill="1" applyBorder="1" applyAlignment="1">
      <alignment horizontal="center" vertical="center"/>
    </xf>
    <xf numFmtId="3" fontId="5" fillId="7" borderId="20" xfId="3" applyNumberFormat="1" applyFont="1" applyFill="1" applyBorder="1" applyAlignment="1">
      <alignment horizontal="center" vertical="center"/>
    </xf>
    <xf numFmtId="3" fontId="6" fillId="6" borderId="10" xfId="3" applyNumberFormat="1" applyFont="1" applyFill="1" applyBorder="1" applyAlignment="1">
      <alignment horizontal="center" vertical="center"/>
    </xf>
    <xf numFmtId="3" fontId="6" fillId="6" borderId="21" xfId="3" applyNumberFormat="1" applyFont="1" applyFill="1" applyBorder="1" applyAlignment="1">
      <alignment horizontal="center" vertical="center"/>
    </xf>
    <xf numFmtId="3" fontId="6" fillId="6" borderId="20" xfId="3" applyNumberFormat="1" applyFont="1" applyFill="1" applyBorder="1" applyAlignment="1">
      <alignment horizontal="center" vertical="center"/>
    </xf>
    <xf numFmtId="3" fontId="5" fillId="8" borderId="0" xfId="3" applyNumberFormat="1" applyFont="1" applyFill="1" applyAlignment="1">
      <alignment horizontal="center" vertical="center"/>
    </xf>
    <xf numFmtId="3" fontId="5" fillId="8" borderId="19" xfId="3" applyNumberFormat="1" applyFont="1" applyFill="1" applyBorder="1" applyAlignment="1">
      <alignment horizontal="center" vertical="center"/>
    </xf>
    <xf numFmtId="3" fontId="5" fillId="8" borderId="17" xfId="3" applyNumberFormat="1" applyFont="1" applyFill="1" applyBorder="1" applyAlignment="1">
      <alignment horizontal="center" vertical="center"/>
    </xf>
    <xf numFmtId="3" fontId="3" fillId="4" borderId="10" xfId="3" applyNumberFormat="1" applyFont="1" applyFill="1" applyBorder="1" applyAlignment="1">
      <alignment horizontal="center" vertical="center"/>
    </xf>
    <xf numFmtId="3" fontId="3" fillId="4" borderId="21" xfId="3" applyNumberFormat="1" applyFont="1" applyFill="1" applyBorder="1" applyAlignment="1">
      <alignment horizontal="center" vertical="center"/>
    </xf>
    <xf numFmtId="3" fontId="3" fillId="4" borderId="20" xfId="3" applyNumberFormat="1" applyFont="1" applyFill="1" applyBorder="1" applyAlignment="1">
      <alignment horizontal="center" vertical="center"/>
    </xf>
    <xf numFmtId="3" fontId="6" fillId="5" borderId="10" xfId="3" applyNumberFormat="1" applyFont="1" applyFill="1" applyBorder="1" applyAlignment="1">
      <alignment horizontal="center" vertical="center"/>
    </xf>
    <xf numFmtId="3" fontId="6" fillId="5" borderId="21" xfId="3" applyNumberFormat="1" applyFont="1" applyFill="1" applyBorder="1" applyAlignment="1">
      <alignment horizontal="center" vertical="center"/>
    </xf>
    <xf numFmtId="3" fontId="6" fillId="5" borderId="20" xfId="3" applyNumberFormat="1" applyFont="1" applyFill="1" applyBorder="1" applyAlignment="1">
      <alignment horizontal="center" vertical="center"/>
    </xf>
    <xf numFmtId="3" fontId="5" fillId="5" borderId="28" xfId="3" applyNumberFormat="1" applyFont="1" applyFill="1" applyBorder="1" applyAlignment="1">
      <alignment horizontal="center"/>
    </xf>
    <xf numFmtId="3" fontId="5" fillId="6" borderId="28" xfId="3" applyNumberFormat="1" applyFont="1" applyFill="1" applyBorder="1" applyAlignment="1">
      <alignment horizontal="center"/>
    </xf>
    <xf numFmtId="3" fontId="5" fillId="5" borderId="29" xfId="3" applyNumberFormat="1" applyFont="1" applyFill="1" applyBorder="1" applyAlignment="1">
      <alignment horizontal="center"/>
    </xf>
    <xf numFmtId="3" fontId="6" fillId="0" borderId="30" xfId="3" applyNumberFormat="1" applyFont="1" applyBorder="1" applyAlignment="1">
      <alignment horizontal="center" vertical="center" wrapText="1"/>
    </xf>
    <xf numFmtId="0" fontId="5" fillId="6" borderId="0" xfId="3" applyFont="1" applyFill="1" applyAlignment="1">
      <alignment horizontal="left" vertical="center"/>
    </xf>
    <xf numFmtId="10" fontId="5" fillId="6" borderId="0" xfId="2" applyNumberFormat="1" applyFont="1" applyFill="1" applyBorder="1" applyAlignment="1">
      <alignment horizontal="center"/>
    </xf>
    <xf numFmtId="10" fontId="5" fillId="6" borderId="0" xfId="5" applyNumberFormat="1" applyFont="1" applyFill="1" applyAlignment="1">
      <alignment horizontal="center" vertical="center" wrapText="1"/>
    </xf>
    <xf numFmtId="165" fontId="5" fillId="6" borderId="0" xfId="1" applyNumberFormat="1" applyFont="1" applyFill="1" applyBorder="1" applyAlignment="1">
      <alignment horizontal="center" vertical="center" wrapText="1"/>
    </xf>
    <xf numFmtId="3" fontId="5" fillId="6" borderId="0" xfId="3" applyNumberFormat="1" applyFont="1" applyFill="1" applyAlignment="1">
      <alignment horizontal="center"/>
    </xf>
    <xf numFmtId="164" fontId="5" fillId="6" borderId="28" xfId="2" applyNumberFormat="1" applyFont="1" applyFill="1" applyBorder="1" applyAlignment="1">
      <alignment horizontal="center"/>
    </xf>
    <xf numFmtId="169" fontId="9" fillId="11" borderId="28" xfId="2" applyNumberFormat="1" applyFont="1" applyFill="1" applyBorder="1"/>
    <xf numFmtId="3" fontId="8" fillId="12" borderId="0" xfId="3" applyNumberFormat="1" applyFont="1" applyFill="1" applyAlignment="1">
      <alignment horizontal="center"/>
    </xf>
    <xf numFmtId="164" fontId="8" fillId="12" borderId="0" xfId="2" applyNumberFormat="1" applyFont="1" applyFill="1" applyBorder="1" applyAlignment="1">
      <alignment horizontal="center"/>
    </xf>
    <xf numFmtId="3" fontId="8" fillId="12" borderId="35" xfId="3" applyNumberFormat="1" applyFont="1" applyFill="1" applyBorder="1" applyAlignment="1">
      <alignment horizontal="center"/>
    </xf>
    <xf numFmtId="3" fontId="8" fillId="12" borderId="36" xfId="3" applyNumberFormat="1" applyFont="1" applyFill="1" applyBorder="1" applyAlignment="1">
      <alignment horizontal="center"/>
    </xf>
    <xf numFmtId="3" fontId="5" fillId="13" borderId="37" xfId="3" applyNumberFormat="1" applyFont="1" applyFill="1" applyBorder="1" applyAlignment="1">
      <alignment horizontal="center" vertical="center"/>
    </xf>
    <xf numFmtId="164" fontId="5" fillId="13" borderId="37" xfId="3" applyNumberFormat="1" applyFont="1" applyFill="1" applyBorder="1" applyAlignment="1">
      <alignment horizontal="center" vertical="center"/>
    </xf>
    <xf numFmtId="3" fontId="5" fillId="13" borderId="38" xfId="3" applyNumberFormat="1" applyFont="1" applyFill="1" applyBorder="1" applyAlignment="1">
      <alignment horizontal="center" vertical="center"/>
    </xf>
    <xf numFmtId="3" fontId="5" fillId="13" borderId="39" xfId="3" applyNumberFormat="1" applyFont="1" applyFill="1" applyBorder="1" applyAlignment="1">
      <alignment horizontal="center" vertical="center"/>
    </xf>
    <xf numFmtId="3" fontId="5" fillId="14" borderId="37" xfId="3" applyNumberFormat="1" applyFont="1" applyFill="1" applyBorder="1" applyAlignment="1">
      <alignment horizontal="center" vertical="center"/>
    </xf>
    <xf numFmtId="3" fontId="5" fillId="14" borderId="38" xfId="3" applyNumberFormat="1" applyFont="1" applyFill="1" applyBorder="1" applyAlignment="1">
      <alignment horizontal="center" vertical="center"/>
    </xf>
    <xf numFmtId="3" fontId="5" fillId="14" borderId="39" xfId="3" applyNumberFormat="1" applyFont="1" applyFill="1" applyBorder="1" applyAlignment="1">
      <alignment horizontal="center" vertical="center"/>
    </xf>
    <xf numFmtId="164" fontId="5" fillId="14" borderId="37" xfId="3" applyNumberFormat="1" applyFont="1" applyFill="1" applyBorder="1" applyAlignment="1">
      <alignment horizontal="center" vertical="center"/>
    </xf>
    <xf numFmtId="3" fontId="5" fillId="14" borderId="40" xfId="3" applyNumberFormat="1" applyFont="1" applyFill="1" applyBorder="1" applyAlignment="1">
      <alignment horizontal="center" vertical="center"/>
    </xf>
    <xf numFmtId="164" fontId="5" fillId="14" borderId="40" xfId="3" applyNumberFormat="1" applyFont="1" applyFill="1" applyBorder="1" applyAlignment="1">
      <alignment horizontal="center" vertical="center"/>
    </xf>
    <xf numFmtId="3" fontId="5" fillId="14" borderId="41" xfId="3" applyNumberFormat="1" applyFont="1" applyFill="1" applyBorder="1" applyAlignment="1">
      <alignment horizontal="center" vertical="center"/>
    </xf>
    <xf numFmtId="3" fontId="5" fillId="14" borderId="42" xfId="3" applyNumberFormat="1" applyFont="1" applyFill="1" applyBorder="1" applyAlignment="1">
      <alignment horizontal="center" vertical="center"/>
    </xf>
    <xf numFmtId="165" fontId="5" fillId="6" borderId="28" xfId="3" applyNumberFormat="1" applyFont="1" applyFill="1" applyBorder="1" applyAlignment="1">
      <alignment horizontal="center"/>
    </xf>
    <xf numFmtId="4" fontId="5" fillId="6" borderId="28" xfId="3" applyNumberFormat="1" applyFont="1" applyFill="1" applyBorder="1" applyAlignment="1">
      <alignment horizontal="center"/>
    </xf>
    <xf numFmtId="165" fontId="5" fillId="6" borderId="0" xfId="3" applyNumberFormat="1" applyFont="1" applyFill="1" applyAlignment="1">
      <alignment horizontal="center"/>
    </xf>
    <xf numFmtId="164" fontId="6" fillId="0" borderId="30" xfId="2" applyNumberFormat="1" applyFont="1" applyFill="1" applyBorder="1" applyAlignment="1">
      <alignment horizontal="center" vertical="center" wrapText="1"/>
    </xf>
    <xf numFmtId="3" fontId="5" fillId="5" borderId="28" xfId="1" applyNumberFormat="1" applyFont="1" applyFill="1" applyBorder="1" applyAlignment="1">
      <alignment horizontal="center"/>
    </xf>
    <xf numFmtId="169" fontId="5" fillId="5" borderId="29" xfId="2" applyNumberFormat="1" applyFont="1" applyFill="1" applyBorder="1" applyAlignment="1">
      <alignment horizontal="center"/>
    </xf>
    <xf numFmtId="169" fontId="5" fillId="6" borderId="28" xfId="2" applyNumberFormat="1" applyFont="1" applyFill="1" applyBorder="1" applyAlignment="1">
      <alignment horizontal="center" vertical="center"/>
    </xf>
    <xf numFmtId="4" fontId="5" fillId="5" borderId="29" xfId="3" applyNumberFormat="1" applyFont="1" applyFill="1" applyBorder="1" applyAlignment="1">
      <alignment horizontal="center"/>
    </xf>
    <xf numFmtId="168" fontId="9" fillId="0" borderId="28" xfId="1" applyNumberFormat="1" applyFont="1" applyBorder="1" applyAlignment="1">
      <alignment horizontal="right"/>
    </xf>
    <xf numFmtId="166" fontId="9" fillId="0" borderId="28" xfId="1" applyNumberFormat="1" applyFont="1" applyBorder="1" applyAlignment="1">
      <alignment horizontal="right"/>
    </xf>
    <xf numFmtId="0" fontId="11" fillId="0" borderId="0" xfId="0" applyFont="1" applyAlignment="1">
      <alignment horizontal="left"/>
    </xf>
    <xf numFmtId="0" fontId="13" fillId="0" borderId="0" xfId="0" applyFont="1" applyAlignment="1">
      <alignment horizontal="left"/>
    </xf>
    <xf numFmtId="0" fontId="13" fillId="0" borderId="0" xfId="0" applyFont="1" applyAlignment="1">
      <alignment horizontal="left" vertical="top" wrapText="1"/>
    </xf>
    <xf numFmtId="0" fontId="3" fillId="3" borderId="4" xfId="3" applyFont="1" applyFill="1" applyBorder="1" applyAlignment="1">
      <alignment horizontal="center" vertical="center"/>
    </xf>
    <xf numFmtId="0" fontId="3" fillId="3" borderId="0" xfId="3" applyFont="1" applyFill="1" applyAlignment="1">
      <alignment horizontal="center" vertical="center"/>
    </xf>
    <xf numFmtId="0" fontId="3" fillId="3" borderId="5" xfId="3" applyFont="1" applyFill="1" applyBorder="1" applyAlignment="1">
      <alignment horizontal="center" vertical="center"/>
    </xf>
    <xf numFmtId="0" fontId="9" fillId="0" borderId="0" xfId="0" applyFont="1"/>
    <xf numFmtId="0" fontId="9" fillId="0" borderId="0" xfId="0" applyFont="1" applyAlignment="1">
      <alignment horizontal="left"/>
    </xf>
    <xf numFmtId="0" fontId="3" fillId="2" borderId="6" xfId="3" applyFont="1" applyFill="1" applyBorder="1" applyAlignment="1">
      <alignment horizontal="left"/>
    </xf>
    <xf numFmtId="0" fontId="3" fillId="2" borderId="7" xfId="3" applyFont="1" applyFill="1" applyBorder="1" applyAlignment="1">
      <alignment horizontal="left"/>
    </xf>
    <xf numFmtId="0" fontId="3" fillId="2" borderId="1" xfId="3" applyFont="1" applyFill="1" applyBorder="1" applyAlignment="1">
      <alignment horizontal="left"/>
    </xf>
    <xf numFmtId="0" fontId="3" fillId="2" borderId="2" xfId="3" applyFont="1" applyFill="1" applyBorder="1" applyAlignment="1">
      <alignment horizontal="left"/>
    </xf>
    <xf numFmtId="0" fontId="3" fillId="2" borderId="14"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10" fontId="9" fillId="0" borderId="0" xfId="0" applyNumberFormat="1" applyFont="1"/>
    <xf numFmtId="10" fontId="9" fillId="0" borderId="0" xfId="0" applyNumberFormat="1" applyFont="1" applyAlignment="1">
      <alignment horizontal="left"/>
    </xf>
    <xf numFmtId="0" fontId="3" fillId="2" borderId="15" xfId="3" applyFont="1" applyFill="1" applyBorder="1" applyAlignment="1">
      <alignment horizontal="left"/>
    </xf>
    <xf numFmtId="0" fontId="3" fillId="2" borderId="13" xfId="3" applyFont="1" applyFill="1" applyBorder="1" applyAlignment="1">
      <alignment horizontal="left"/>
    </xf>
    <xf numFmtId="0" fontId="3" fillId="2" borderId="14" xfId="3" applyFont="1" applyFill="1" applyBorder="1" applyAlignment="1">
      <alignment horizontal="left"/>
    </xf>
    <xf numFmtId="0" fontId="3" fillId="2" borderId="14" xfId="3" applyFont="1" applyFill="1" applyBorder="1" applyAlignment="1">
      <alignment horizontal="left" vertical="center" wrapText="1"/>
    </xf>
    <xf numFmtId="0" fontId="3" fillId="2" borderId="7" xfId="3" applyFont="1" applyFill="1" applyBorder="1" applyAlignment="1">
      <alignment horizontal="left" vertical="center"/>
    </xf>
    <xf numFmtId="0" fontId="3" fillId="3" borderId="2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8" fillId="10" borderId="29" xfId="5" applyFont="1" applyFill="1" applyBorder="1" applyAlignment="1">
      <alignment horizontal="center" vertical="center"/>
    </xf>
    <xf numFmtId="0" fontId="8" fillId="10" borderId="32" xfId="5" applyFont="1" applyFill="1" applyBorder="1" applyAlignment="1">
      <alignment horizontal="center" vertical="center"/>
    </xf>
    <xf numFmtId="3" fontId="3" fillId="3" borderId="26" xfId="0" applyNumberFormat="1"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7" xfId="0" applyFont="1" applyFill="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vertical="top" wrapText="1"/>
    </xf>
    <xf numFmtId="10" fontId="9" fillId="0" borderId="0" xfId="0" applyNumberFormat="1" applyFont="1" applyAlignment="1">
      <alignment horizontal="left" vertical="top" wrapText="1"/>
    </xf>
    <xf numFmtId="10" fontId="8" fillId="12" borderId="0" xfId="2" applyNumberFormat="1" applyFont="1" applyFill="1" applyBorder="1" applyAlignment="1">
      <alignment horizontal="center"/>
    </xf>
    <xf numFmtId="10" fontId="5" fillId="13" borderId="37" xfId="3" applyNumberFormat="1" applyFont="1" applyFill="1" applyBorder="1" applyAlignment="1">
      <alignment horizontal="center" vertical="center"/>
    </xf>
    <xf numFmtId="10" fontId="5" fillId="14" borderId="37" xfId="3" applyNumberFormat="1" applyFont="1" applyFill="1" applyBorder="1" applyAlignment="1">
      <alignment horizontal="center" vertical="center"/>
    </xf>
    <xf numFmtId="9" fontId="5" fillId="8" borderId="18" xfId="2" applyFont="1" applyFill="1" applyBorder="1" applyAlignment="1">
      <alignment horizontal="center" vertical="center"/>
    </xf>
    <xf numFmtId="164" fontId="5" fillId="6" borderId="28" xfId="5" applyNumberFormat="1" applyFont="1" applyFill="1" applyBorder="1" applyAlignment="1">
      <alignment horizontal="center" vertical="center" wrapText="1"/>
    </xf>
    <xf numFmtId="3" fontId="5" fillId="6" borderId="28" xfId="1" applyNumberFormat="1" applyFont="1" applyFill="1" applyBorder="1" applyAlignment="1">
      <alignment horizontal="center" vertical="center" wrapText="1"/>
    </xf>
    <xf numFmtId="172" fontId="5" fillId="6" borderId="0" xfId="3" applyNumberFormat="1" applyFont="1" applyFill="1" applyAlignment="1">
      <alignment horizontal="center"/>
    </xf>
    <xf numFmtId="172" fontId="5" fillId="6" borderId="28" xfId="3" applyNumberFormat="1" applyFont="1" applyFill="1" applyBorder="1" applyAlignment="1">
      <alignment horizontal="center"/>
    </xf>
    <xf numFmtId="165" fontId="5" fillId="5" borderId="28" xfId="3" applyNumberFormat="1" applyFont="1" applyFill="1" applyBorder="1" applyAlignment="1">
      <alignment horizontal="center"/>
    </xf>
    <xf numFmtId="3" fontId="5" fillId="6" borderId="0" xfId="1" applyNumberFormat="1" applyFont="1" applyFill="1" applyBorder="1" applyAlignment="1">
      <alignment horizontal="center" vertical="center" wrapText="1"/>
    </xf>
    <xf numFmtId="9" fontId="5" fillId="6" borderId="0" xfId="2" applyNumberFormat="1" applyFont="1" applyFill="1" applyBorder="1" applyAlignment="1">
      <alignment horizontal="center" vertical="center"/>
    </xf>
    <xf numFmtId="175" fontId="5" fillId="6" borderId="28" xfId="2" applyNumberFormat="1" applyFont="1" applyFill="1" applyBorder="1" applyAlignment="1">
      <alignment horizontal="center" vertical="center"/>
    </xf>
    <xf numFmtId="171" fontId="5" fillId="5" borderId="29" xfId="2" applyNumberFormat="1" applyFont="1" applyFill="1" applyBorder="1" applyAlignment="1">
      <alignment horizontal="center"/>
    </xf>
    <xf numFmtId="165" fontId="6" fillId="0" borderId="30" xfId="1" applyNumberFormat="1" applyFont="1" applyFill="1" applyBorder="1" applyAlignment="1">
      <alignment horizontal="center" vertical="center" wrapText="1"/>
    </xf>
    <xf numFmtId="165" fontId="6" fillId="0" borderId="30" xfId="3" applyNumberFormat="1" applyFont="1" applyBorder="1" applyAlignment="1">
      <alignment horizontal="center" vertical="center" wrapText="1"/>
    </xf>
    <xf numFmtId="9" fontId="9" fillId="11" borderId="28" xfId="2" applyFont="1" applyFill="1" applyBorder="1"/>
    <xf numFmtId="9" fontId="9" fillId="0" borderId="28" xfId="2" applyFont="1" applyBorder="1"/>
    <xf numFmtId="167" fontId="9" fillId="11" borderId="28" xfId="1" applyNumberFormat="1" applyFont="1" applyFill="1" applyBorder="1"/>
    <xf numFmtId="167" fontId="9" fillId="0" borderId="28" xfId="1" applyNumberFormat="1" applyFont="1" applyBorder="1"/>
  </cellXfs>
  <cellStyles count="8">
    <cellStyle name="Hipervínculo" xfId="6" builtinId="8"/>
    <cellStyle name="Millares [0]" xfId="1" builtinId="6"/>
    <cellStyle name="Millares [0] 4" xfId="7" xr:uid="{701D216E-E8DE-4AF5-95ED-96CEDB728FE7}"/>
    <cellStyle name="Normal" xfId="0" builtinId="0"/>
    <cellStyle name="Normal 2" xfId="3" xr:uid="{C6CE851D-9A09-40B3-ACFF-16984EA57B18}"/>
    <cellStyle name="Normal 7" xfId="5" xr:uid="{106DD6FC-237B-4660-A2EC-32985D7D08BE}"/>
    <cellStyle name="Porcentaje" xfId="2" builtinId="5"/>
    <cellStyle name="Porcentaje 2" xfId="4" xr:uid="{D123748C-1552-42A7-8E1C-EF310A54D996}"/>
  </cellStyles>
  <dxfs count="0"/>
  <tableStyles count="0" defaultTableStyle="TableStyleMedium2" defaultPivotStyle="PivotStyleLight16"/>
  <colors>
    <mruColors>
      <color rgb="FFF0EDE7"/>
      <color rgb="FF81C3B9"/>
      <color rgb="FFCC99FF"/>
      <color rgb="FF0563C1"/>
      <color rgb="FFE2F3F6"/>
      <color rgb="FF005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2</xdr:row>
      <xdr:rowOff>133350</xdr:rowOff>
    </xdr:from>
    <xdr:to>
      <xdr:col>6</xdr:col>
      <xdr:colOff>624840</xdr:colOff>
      <xdr:row>10</xdr:row>
      <xdr:rowOff>1905</xdr:rowOff>
    </xdr:to>
    <xdr:pic>
      <xdr:nvPicPr>
        <xdr:cNvPr id="2" name="Imagen 1" descr="Imagen que contiene Texto&#10;&#10;Descripción generada automáticamente">
          <a:extLst>
            <a:ext uri="{FF2B5EF4-FFF2-40B4-BE49-F238E27FC236}">
              <a16:creationId xmlns:a16="http://schemas.microsoft.com/office/drawing/2014/main" id="{A6D4B50A-0DF6-0CF7-8C75-5D834BCF8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457200"/>
          <a:ext cx="1282065" cy="1163955"/>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E7D4-4FA7-4F54-93B9-688814E9A0D7}">
  <dimension ref="B3:D26"/>
  <sheetViews>
    <sheetView showGridLines="0" tabSelected="1" workbookViewId="0">
      <selection activeCell="I23" sqref="I23"/>
    </sheetView>
  </sheetViews>
  <sheetFormatPr baseColWidth="10" defaultColWidth="11.42578125" defaultRowHeight="12.75" x14ac:dyDescent="0.2"/>
  <cols>
    <col min="1" max="1" width="11.42578125" style="26"/>
    <col min="2" max="2" width="2.7109375" style="26" bestFit="1" customWidth="1"/>
    <col min="3" max="3" width="74.5703125" style="26" customWidth="1"/>
    <col min="4" max="16384" width="11.42578125" style="26"/>
  </cols>
  <sheetData>
    <row r="3" spans="2:3" x14ac:dyDescent="0.2">
      <c r="B3" s="173" t="s">
        <v>250</v>
      </c>
      <c r="C3" s="173"/>
    </row>
    <row r="5" spans="2:3" x14ac:dyDescent="0.2">
      <c r="B5" s="174" t="s">
        <v>134</v>
      </c>
      <c r="C5" s="174"/>
    </row>
    <row r="6" spans="2:3" x14ac:dyDescent="0.2">
      <c r="B6" s="26">
        <v>1</v>
      </c>
      <c r="C6" s="27" t="s">
        <v>133</v>
      </c>
    </row>
    <row r="7" spans="2:3" x14ac:dyDescent="0.2">
      <c r="B7" s="26">
        <v>2</v>
      </c>
      <c r="C7" s="27" t="s">
        <v>124</v>
      </c>
    </row>
    <row r="8" spans="2:3" x14ac:dyDescent="0.2">
      <c r="B8" s="26">
        <v>3</v>
      </c>
      <c r="C8" s="27" t="s">
        <v>125</v>
      </c>
    </row>
    <row r="9" spans="2:3" x14ac:dyDescent="0.2">
      <c r="B9" s="26">
        <v>4</v>
      </c>
      <c r="C9" s="27" t="s">
        <v>126</v>
      </c>
    </row>
    <row r="10" spans="2:3" x14ac:dyDescent="0.2">
      <c r="B10" s="26">
        <v>5</v>
      </c>
      <c r="C10" s="27" t="s">
        <v>127</v>
      </c>
    </row>
    <row r="11" spans="2:3" x14ac:dyDescent="0.2">
      <c r="B11" s="26">
        <v>6</v>
      </c>
      <c r="C11" s="27" t="s">
        <v>176</v>
      </c>
    </row>
    <row r="12" spans="2:3" x14ac:dyDescent="0.2">
      <c r="B12" s="26">
        <v>7</v>
      </c>
      <c r="C12" s="72" t="s">
        <v>188</v>
      </c>
    </row>
    <row r="13" spans="2:3" ht="15" x14ac:dyDescent="0.25">
      <c r="B13" s="26">
        <v>8</v>
      </c>
      <c r="C13" s="77" t="s">
        <v>128</v>
      </c>
    </row>
    <row r="14" spans="2:3" ht="15" x14ac:dyDescent="0.25">
      <c r="B14" s="26">
        <v>9</v>
      </c>
      <c r="C14" s="77" t="s">
        <v>132</v>
      </c>
    </row>
    <row r="15" spans="2:3" ht="15" x14ac:dyDescent="0.25">
      <c r="B15" s="26">
        <v>10</v>
      </c>
      <c r="C15" s="77" t="s">
        <v>177</v>
      </c>
    </row>
    <row r="16" spans="2:3" ht="15" x14ac:dyDescent="0.25">
      <c r="B16" s="26">
        <v>11</v>
      </c>
      <c r="C16" s="77" t="s">
        <v>180</v>
      </c>
    </row>
    <row r="18" spans="2:4" ht="13.5" customHeight="1" x14ac:dyDescent="0.2">
      <c r="B18" s="175" t="s">
        <v>187</v>
      </c>
      <c r="C18" s="175"/>
      <c r="D18" s="175"/>
    </row>
    <row r="19" spans="2:4" x14ac:dyDescent="0.2">
      <c r="B19" s="175"/>
      <c r="C19" s="175"/>
      <c r="D19" s="175"/>
    </row>
    <row r="20" spans="2:4" x14ac:dyDescent="0.2">
      <c r="B20" s="175"/>
      <c r="C20" s="175"/>
      <c r="D20" s="175"/>
    </row>
    <row r="21" spans="2:4" x14ac:dyDescent="0.2">
      <c r="B21" s="175"/>
      <c r="C21" s="175"/>
      <c r="D21" s="175"/>
    </row>
    <row r="22" spans="2:4" x14ac:dyDescent="0.2">
      <c r="B22" s="175"/>
      <c r="C22" s="175"/>
      <c r="D22" s="175"/>
    </row>
    <row r="23" spans="2:4" x14ac:dyDescent="0.2">
      <c r="B23" s="175"/>
      <c r="C23" s="175"/>
      <c r="D23" s="175"/>
    </row>
    <row r="24" spans="2:4" x14ac:dyDescent="0.2">
      <c r="B24" s="175"/>
      <c r="C24" s="175"/>
      <c r="D24" s="175"/>
    </row>
    <row r="25" spans="2:4" x14ac:dyDescent="0.2">
      <c r="B25" s="175"/>
      <c r="C25" s="175"/>
      <c r="D25" s="175"/>
    </row>
    <row r="26" spans="2:4" ht="40.5" customHeight="1" x14ac:dyDescent="0.2">
      <c r="B26" s="175"/>
      <c r="C26" s="175"/>
      <c r="D26" s="175"/>
    </row>
  </sheetData>
  <mergeCells count="3">
    <mergeCell ref="B3:C3"/>
    <mergeCell ref="B5:C5"/>
    <mergeCell ref="B18:D26"/>
  </mergeCells>
  <hyperlinks>
    <hyperlink ref="C6" location="'Cuadro 1'!A1" display="INTERCAMBIO COMERCIAL DE CHILE - BIENES" xr:uid="{6A7D3D61-01AE-4FC6-9A6A-6B82B3C674AA}"/>
    <hyperlink ref="C7" location="'Cuadro 2'!A1" display="EXPORTACIONES CHILENAS POR INDUSTRIA " xr:uid="{3FD2C5A7-E2DE-4727-88B1-94AB574E6B78}"/>
    <hyperlink ref="C8" location="'Cuadro 3'!A1" display="IMPORTACIONES CHILENAS POR CATEGORÍA DE BIEN" xr:uid="{9164FB13-F14A-44F0-B3E1-40B8FD1DA1B3}"/>
    <hyperlink ref="C9" location="'Cuadro 4'!A1" display="EXPORTACIONES CHILENAS DE BIENES POR SECTOR" xr:uid="{E4D5DD09-2ADE-44B7-B535-44DCE8C9F539}"/>
    <hyperlink ref="C10" location="'Cuadro 5'!A1" display="IMPORTACIONES CHILENAS DE BIENES POR SECTOR" xr:uid="{6851EBD2-CCB0-47A0-87D9-1B06313F1773}"/>
    <hyperlink ref="C11" location="'Cuadro 6'!A1" display="EXPORTACIONES CHILENAS DE BIENES Y SERVICIOS NO TRADICIONALES, SEGÚN SOCIO COMERCIAL " xr:uid="{2DC442A6-EED4-4BAB-B49E-9419F3FFB222}"/>
    <hyperlink ref="C13" location="'Cuadro 8'!A1" display="IMPORTACIONES CHILENAS SEGÚN SOCIO COMERCIAL " xr:uid="{F9EE7029-097E-47FA-AD9E-1C4E5FE4B006}"/>
    <hyperlink ref="C14" location="'Cuadro 9'!A1" display="EXPORTACIONES CHILENAS DE SERVICIOS NO TRADICIONALES" xr:uid="{C3ABC01B-754C-4F7B-A839-B16343031163}"/>
    <hyperlink ref="C16" location="'Cuadro 11'!A1" display="EXPORTACIONES CHILENAS NO COBRE, NO CARBONATO DE LITIO, NO CELULOSA, POR REGIÓN" xr:uid="{07AF4BE7-1DF9-4AE0-8F2B-F80011902020}"/>
    <hyperlink ref="C12" location="'Cuadro 7'!A1" display="EXPORTACIONES CHILENAS NO COBRE, NO LITIO, NO CELULOSA, POR SOCIO COMERCIAL" xr:uid="{410CF520-C090-4E27-93F5-7931DBDFEB70}"/>
    <hyperlink ref="C15" location="'Cuadro 10'!A1" display="EXPORTACIONES CHILENAS TOTALES Y DE SERVICIOS NO TRADICIONALES POR REGIÓN" xr:uid="{D455869F-2FCD-4259-AF48-821D92B0424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B69-8E03-40D0-96C4-0152904A3B13}">
  <sheetPr>
    <tabColor theme="9" tint="0.59999389629810485"/>
    <pageSetUpPr fitToPage="1"/>
  </sheetPr>
  <dimension ref="A2:L38"/>
  <sheetViews>
    <sheetView showGridLines="0" workbookViewId="0">
      <selection activeCell="P25" sqref="P25"/>
    </sheetView>
  </sheetViews>
  <sheetFormatPr baseColWidth="10" defaultColWidth="11.42578125" defaultRowHeight="12.75" x14ac:dyDescent="0.25"/>
  <cols>
    <col min="1" max="1" width="11.42578125" style="23"/>
    <col min="2" max="2" width="51.140625" style="23" customWidth="1"/>
    <col min="3" max="8" width="11.42578125" style="23"/>
    <col min="9" max="9" width="11.42578125" style="23" customWidth="1"/>
    <col min="10" max="12" width="11.42578125" style="23"/>
    <col min="13" max="13" width="11.42578125" style="23" customWidth="1"/>
    <col min="14" max="16384" width="11.42578125" style="23"/>
  </cols>
  <sheetData>
    <row r="2" spans="1:12" x14ac:dyDescent="0.25">
      <c r="A2" s="23" t="s">
        <v>131</v>
      </c>
      <c r="B2" s="180" t="s">
        <v>139</v>
      </c>
      <c r="C2" s="180"/>
      <c r="D2" s="180"/>
      <c r="E2" s="180"/>
      <c r="F2" s="180"/>
      <c r="G2" s="180"/>
    </row>
    <row r="3" spans="1:12" x14ac:dyDescent="0.25">
      <c r="B3" s="180" t="s">
        <v>123</v>
      </c>
      <c r="C3" s="180"/>
      <c r="D3" s="180"/>
      <c r="E3" s="180"/>
      <c r="F3" s="180"/>
      <c r="G3" s="180"/>
    </row>
    <row r="5" spans="1:12" ht="13.5" thickBot="1" x14ac:dyDescent="0.3"/>
    <row r="6" spans="1:12" ht="12.75" customHeight="1" x14ac:dyDescent="0.25">
      <c r="B6" s="204" t="s">
        <v>90</v>
      </c>
      <c r="C6" s="198" t="s">
        <v>251</v>
      </c>
      <c r="D6" s="199"/>
      <c r="E6" s="199"/>
      <c r="F6" s="199"/>
      <c r="G6" s="200"/>
      <c r="H6" s="203" t="s">
        <v>175</v>
      </c>
      <c r="I6" s="196"/>
      <c r="J6" s="196"/>
      <c r="K6" s="196"/>
      <c r="L6" s="196"/>
    </row>
    <row r="7" spans="1:12" ht="26.25" thickBot="1" x14ac:dyDescent="0.3">
      <c r="B7" s="205"/>
      <c r="C7" s="33">
        <v>2023</v>
      </c>
      <c r="D7" s="33">
        <v>2024</v>
      </c>
      <c r="E7" s="34" t="s">
        <v>194</v>
      </c>
      <c r="F7" s="33" t="s">
        <v>195</v>
      </c>
      <c r="G7" s="34" t="s">
        <v>193</v>
      </c>
      <c r="H7" s="107">
        <v>2023</v>
      </c>
      <c r="I7" s="107">
        <v>2024</v>
      </c>
      <c r="J7" s="108" t="s">
        <v>194</v>
      </c>
      <c r="K7" s="107" t="s">
        <v>195</v>
      </c>
      <c r="L7" s="108" t="s">
        <v>193</v>
      </c>
    </row>
    <row r="8" spans="1:12" ht="13.5" thickTop="1" x14ac:dyDescent="0.25">
      <c r="B8" s="15" t="s">
        <v>91</v>
      </c>
      <c r="C8" s="78">
        <v>122.57782400000001</v>
      </c>
      <c r="D8" s="78">
        <v>206.80958799999999</v>
      </c>
      <c r="E8" s="28">
        <v>0.68716967923985983</v>
      </c>
      <c r="F8" s="30">
        <v>84.231763999999984</v>
      </c>
      <c r="G8" s="28">
        <v>0.14915179457043909</v>
      </c>
      <c r="H8" s="78">
        <v>21.415877999999999</v>
      </c>
      <c r="I8" s="78">
        <v>24.772292</v>
      </c>
      <c r="J8" s="28">
        <v>0.15672549124532753</v>
      </c>
      <c r="K8" s="30">
        <v>3.3564140000000009</v>
      </c>
      <c r="L8" s="28">
        <v>0.11018894467937877</v>
      </c>
    </row>
    <row r="9" spans="1:12" x14ac:dyDescent="0.25">
      <c r="B9" s="17" t="s">
        <v>92</v>
      </c>
      <c r="C9" s="114">
        <v>121.08280600000001</v>
      </c>
      <c r="D9" s="114">
        <v>184.65645900000001</v>
      </c>
      <c r="E9" s="97">
        <v>0.52504277940172606</v>
      </c>
      <c r="F9" s="172">
        <v>63.573653000000007</v>
      </c>
      <c r="G9" s="97">
        <v>0.1331748808419497</v>
      </c>
      <c r="H9" s="114">
        <v>20.082141</v>
      </c>
      <c r="I9" s="114">
        <v>24.616458999999999</v>
      </c>
      <c r="J9" s="97">
        <v>0.22578857503291094</v>
      </c>
      <c r="K9" s="172">
        <v>4.534317999999999</v>
      </c>
      <c r="L9" s="97">
        <v>0.10949578823603384</v>
      </c>
    </row>
    <row r="10" spans="1:12" x14ac:dyDescent="0.25">
      <c r="B10" s="15" t="s">
        <v>93</v>
      </c>
      <c r="C10" s="78">
        <v>91.582548000000003</v>
      </c>
      <c r="D10" s="78">
        <v>98.037357</v>
      </c>
      <c r="E10" s="28">
        <v>7.0480775442063548E-2</v>
      </c>
      <c r="F10" s="30">
        <v>6.4548089999999974</v>
      </c>
      <c r="G10" s="28">
        <v>7.0704883041944833E-2</v>
      </c>
      <c r="H10" s="78">
        <v>14.008551000000001</v>
      </c>
      <c r="I10" s="78">
        <v>15.000594</v>
      </c>
      <c r="J10" s="28">
        <v>7.0816960298035081E-2</v>
      </c>
      <c r="K10" s="30">
        <v>0.9920429999999989</v>
      </c>
      <c r="L10" s="28">
        <v>6.6723725944447171E-2</v>
      </c>
    </row>
    <row r="11" spans="1:12" x14ac:dyDescent="0.25">
      <c r="B11" s="17" t="s">
        <v>141</v>
      </c>
      <c r="C11" s="114">
        <v>12.583111000000001</v>
      </c>
      <c r="D11" s="114">
        <v>43.178738000000003</v>
      </c>
      <c r="E11" s="97">
        <v>2.4314835178677199</v>
      </c>
      <c r="F11" s="172">
        <v>30.595627</v>
      </c>
      <c r="G11" s="97">
        <v>3.1140656109168458E-2</v>
      </c>
      <c r="H11" s="114">
        <v>2.1913860000000001</v>
      </c>
      <c r="I11" s="114">
        <v>14.400468999999999</v>
      </c>
      <c r="J11" s="97">
        <v>5.5713977364097422</v>
      </c>
      <c r="K11" s="172">
        <v>12.209083</v>
      </c>
      <c r="L11" s="97">
        <v>6.405432658383442E-2</v>
      </c>
    </row>
    <row r="12" spans="1:12" x14ac:dyDescent="0.25">
      <c r="B12" s="15" t="s">
        <v>185</v>
      </c>
      <c r="C12" s="78">
        <v>5.4677220000000002</v>
      </c>
      <c r="D12" s="78">
        <v>38.527183000000001</v>
      </c>
      <c r="E12" s="28">
        <v>6.0462951481439617</v>
      </c>
      <c r="F12" s="30">
        <v>33.059460999999999</v>
      </c>
      <c r="G12" s="83">
        <v>2.7785938455588979E-2</v>
      </c>
      <c r="H12" s="78">
        <v>1.125707</v>
      </c>
      <c r="I12" s="78">
        <v>8.5206669999999995</v>
      </c>
      <c r="J12" s="115">
        <v>6.5691694197513204</v>
      </c>
      <c r="K12" s="30">
        <v>7.3949599999999993</v>
      </c>
      <c r="L12" s="83">
        <v>3.7900542456645037E-2</v>
      </c>
    </row>
    <row r="13" spans="1:12" x14ac:dyDescent="0.25">
      <c r="B13" s="17" t="s">
        <v>105</v>
      </c>
      <c r="C13" s="114">
        <v>23.087375000000002</v>
      </c>
      <c r="D13" s="114">
        <v>37.044307000000003</v>
      </c>
      <c r="E13" s="97">
        <v>0.60452658650019764</v>
      </c>
      <c r="F13" s="172">
        <v>13.956932000000002</v>
      </c>
      <c r="G13" s="84">
        <v>2.671648312392692E-2</v>
      </c>
      <c r="H13" s="114">
        <v>3.0258189999999998</v>
      </c>
      <c r="I13" s="114">
        <v>8.2333239999999996</v>
      </c>
      <c r="J13" s="97">
        <v>1.721023299807424</v>
      </c>
      <c r="K13" s="172">
        <v>5.2075049999999994</v>
      </c>
      <c r="L13" s="84">
        <v>3.6622420031356059E-2</v>
      </c>
    </row>
    <row r="14" spans="1:12" x14ac:dyDescent="0.25">
      <c r="B14" s="15" t="s">
        <v>170</v>
      </c>
      <c r="C14" s="78">
        <v>1.3785989999999999</v>
      </c>
      <c r="D14" s="78">
        <v>10.598003</v>
      </c>
      <c r="E14" s="28">
        <v>6.6875168196117949</v>
      </c>
      <c r="F14" s="30">
        <v>9.2194040000000008</v>
      </c>
      <c r="G14" s="83">
        <v>7.6433166450333876E-3</v>
      </c>
      <c r="H14" s="78">
        <v>0.184563</v>
      </c>
      <c r="I14" s="78">
        <v>8.0699059999999996</v>
      </c>
      <c r="J14" s="28">
        <v>42.724397631161175</v>
      </c>
      <c r="K14" s="30">
        <v>7.8853429999999998</v>
      </c>
      <c r="L14" s="83">
        <v>3.589552495997491E-2</v>
      </c>
    </row>
    <row r="15" spans="1:12" x14ac:dyDescent="0.25">
      <c r="B15" s="17" t="s">
        <v>95</v>
      </c>
      <c r="C15" s="114">
        <v>48.820210000000003</v>
      </c>
      <c r="D15" s="114">
        <v>55.648899</v>
      </c>
      <c r="E15" s="97">
        <v>0.13987422421984652</v>
      </c>
      <c r="F15" s="172">
        <v>6.8286889999999971</v>
      </c>
      <c r="G15" s="84">
        <v>4.0134179618979332E-2</v>
      </c>
      <c r="H15" s="114">
        <v>9.6112190000000002</v>
      </c>
      <c r="I15" s="114">
        <v>7.9385519999999996</v>
      </c>
      <c r="J15" s="97">
        <v>-0.17403276316979155</v>
      </c>
      <c r="K15" s="172">
        <v>-1.6726670000000006</v>
      </c>
      <c r="L15" s="84">
        <v>3.5311252877302253E-2</v>
      </c>
    </row>
    <row r="16" spans="1:12" x14ac:dyDescent="0.25">
      <c r="B16" s="15" t="s">
        <v>94</v>
      </c>
      <c r="C16" s="78">
        <v>36.502685999999997</v>
      </c>
      <c r="D16" s="78">
        <v>40.482025</v>
      </c>
      <c r="E16" s="28">
        <v>0.10901496399470445</v>
      </c>
      <c r="F16" s="30">
        <v>3.9793390000000031</v>
      </c>
      <c r="G16" s="83">
        <v>2.9195777308909775E-2</v>
      </c>
      <c r="H16" s="78">
        <v>6.9774029999999998</v>
      </c>
      <c r="I16" s="78">
        <v>7.0869479999999996</v>
      </c>
      <c r="J16" s="28">
        <v>1.5699967452073471E-2</v>
      </c>
      <c r="K16" s="30">
        <v>0.10954499999999978</v>
      </c>
      <c r="L16" s="83">
        <v>3.1523256754669042E-2</v>
      </c>
    </row>
    <row r="17" spans="2:12" x14ac:dyDescent="0.25">
      <c r="B17" s="17" t="s">
        <v>98</v>
      </c>
      <c r="C17" s="114">
        <v>29.701993000000002</v>
      </c>
      <c r="D17" s="114">
        <v>38.626770999999998</v>
      </c>
      <c r="E17" s="97">
        <v>0.30047741240798209</v>
      </c>
      <c r="F17" s="172">
        <v>8.9247779999999963</v>
      </c>
      <c r="G17" s="84">
        <v>2.7857761667758815E-2</v>
      </c>
      <c r="H17" s="114">
        <v>5.4306260000000002</v>
      </c>
      <c r="I17" s="114">
        <v>6.6698589999999998</v>
      </c>
      <c r="J17" s="97">
        <v>0.22819339796185556</v>
      </c>
      <c r="K17" s="172">
        <v>1.2392329999999996</v>
      </c>
      <c r="L17" s="84">
        <v>2.966801474688965E-2</v>
      </c>
    </row>
    <row r="18" spans="2:12" x14ac:dyDescent="0.25">
      <c r="B18" s="15" t="s">
        <v>97</v>
      </c>
      <c r="C18" s="78">
        <v>27.663457999999999</v>
      </c>
      <c r="D18" s="78">
        <v>15.003864</v>
      </c>
      <c r="E18" s="28">
        <v>-0.45762876065602498</v>
      </c>
      <c r="F18" s="30">
        <v>-12.659593999999998</v>
      </c>
      <c r="G18" s="83">
        <v>1.0820838930788869E-2</v>
      </c>
      <c r="H18" s="78">
        <v>6.8956299999999997</v>
      </c>
      <c r="I18" s="78">
        <v>6.1474979999999997</v>
      </c>
      <c r="J18" s="28">
        <v>-0.1084936401750094</v>
      </c>
      <c r="K18" s="30">
        <v>-0.74813200000000002</v>
      </c>
      <c r="L18" s="83">
        <v>2.7344515276930836E-2</v>
      </c>
    </row>
    <row r="19" spans="2:12" x14ac:dyDescent="0.25">
      <c r="B19" s="17" t="s">
        <v>171</v>
      </c>
      <c r="C19" s="114">
        <v>39.779533999999998</v>
      </c>
      <c r="D19" s="114">
        <v>35.471910000000001</v>
      </c>
      <c r="E19" s="97">
        <v>-0.10828744248235778</v>
      </c>
      <c r="F19" s="172">
        <v>-4.307623999999997</v>
      </c>
      <c r="G19" s="84">
        <v>2.5582464935528539E-2</v>
      </c>
      <c r="H19" s="114">
        <v>10.280512999999999</v>
      </c>
      <c r="I19" s="114">
        <v>4.8265849999999997</v>
      </c>
      <c r="J19" s="97">
        <v>-0.53051126923335445</v>
      </c>
      <c r="K19" s="172">
        <v>-5.4539279999999994</v>
      </c>
      <c r="L19" s="84">
        <v>2.1468998813485619E-2</v>
      </c>
    </row>
    <row r="20" spans="2:12" x14ac:dyDescent="0.25">
      <c r="B20" s="15" t="s">
        <v>172</v>
      </c>
      <c r="C20" s="78">
        <v>12.519901000000001</v>
      </c>
      <c r="D20" s="78">
        <v>18.990089000000001</v>
      </c>
      <c r="E20" s="28">
        <v>0.51679226537014955</v>
      </c>
      <c r="F20" s="30">
        <v>6.4701880000000003</v>
      </c>
      <c r="G20" s="83">
        <v>1.3695718272995908E-2</v>
      </c>
      <c r="H20" s="78">
        <v>1.814527</v>
      </c>
      <c r="I20" s="78">
        <v>4.8191100000000002</v>
      </c>
      <c r="J20" s="28">
        <v>1.6558491551792835</v>
      </c>
      <c r="K20" s="30">
        <v>3.0045830000000002</v>
      </c>
      <c r="L20" s="83">
        <v>2.1435749473397173E-2</v>
      </c>
    </row>
    <row r="21" spans="2:12" x14ac:dyDescent="0.25">
      <c r="B21" s="17" t="s">
        <v>169</v>
      </c>
      <c r="C21" s="114">
        <v>4.8837679999999999</v>
      </c>
      <c r="D21" s="114">
        <v>11.681611</v>
      </c>
      <c r="E21" s="97">
        <v>1.3919258654383255</v>
      </c>
      <c r="F21" s="172">
        <v>6.7978430000000003</v>
      </c>
      <c r="G21" s="84">
        <v>8.4248185056283835E-3</v>
      </c>
      <c r="H21" s="114">
        <v>0.89063700000000001</v>
      </c>
      <c r="I21" s="114">
        <v>4.7673730000000001</v>
      </c>
      <c r="J21" s="97">
        <v>4.3527677381469667</v>
      </c>
      <c r="K21" s="172">
        <v>3.8767360000000002</v>
      </c>
      <c r="L21" s="84">
        <v>2.1205619559262583E-2</v>
      </c>
    </row>
    <row r="22" spans="2:12" x14ac:dyDescent="0.25">
      <c r="B22" s="15" t="s">
        <v>173</v>
      </c>
      <c r="C22" s="78">
        <v>8.6653230000000008</v>
      </c>
      <c r="D22" s="78">
        <v>13.394523</v>
      </c>
      <c r="E22" s="28">
        <v>0.54576153710600273</v>
      </c>
      <c r="F22" s="30">
        <v>4.7291999999999987</v>
      </c>
      <c r="G22" s="83">
        <v>9.6601766010240373E-3</v>
      </c>
      <c r="H22" s="78">
        <v>1.801572</v>
      </c>
      <c r="I22" s="78">
        <v>4.5481610000000003</v>
      </c>
      <c r="J22" s="28">
        <v>1.5245513362774292</v>
      </c>
      <c r="K22" s="30">
        <v>2.7465890000000002</v>
      </c>
      <c r="L22" s="83">
        <v>2.02305487446179E-2</v>
      </c>
    </row>
    <row r="23" spans="2:12" x14ac:dyDescent="0.25">
      <c r="B23" s="17" t="s">
        <v>99</v>
      </c>
      <c r="C23" s="114">
        <v>22.413705</v>
      </c>
      <c r="D23" s="114">
        <v>20.971140999999999</v>
      </c>
      <c r="E23" s="97">
        <v>-6.4360800679762686E-2</v>
      </c>
      <c r="F23" s="172">
        <v>-1.4425640000000008</v>
      </c>
      <c r="G23" s="84">
        <v>1.5124459869528449E-2</v>
      </c>
      <c r="H23" s="114">
        <v>4.1857360000000003</v>
      </c>
      <c r="I23" s="114">
        <v>4.0410589999999997</v>
      </c>
      <c r="J23" s="97">
        <v>-3.4564291680125203E-2</v>
      </c>
      <c r="K23" s="172">
        <v>-0.14467700000000061</v>
      </c>
      <c r="L23" s="84">
        <v>1.7974922409162045E-2</v>
      </c>
    </row>
    <row r="24" spans="2:12" x14ac:dyDescent="0.25">
      <c r="B24" s="15" t="s">
        <v>101</v>
      </c>
      <c r="C24" s="78">
        <v>11.402011</v>
      </c>
      <c r="D24" s="78">
        <v>10.80616</v>
      </c>
      <c r="E24" s="28">
        <v>-5.2258413011529226E-2</v>
      </c>
      <c r="F24" s="30">
        <v>-0.59585099999999969</v>
      </c>
      <c r="G24" s="83">
        <v>7.7934401978272689E-3</v>
      </c>
      <c r="H24" s="78">
        <v>2.0540340000000001</v>
      </c>
      <c r="I24" s="78">
        <v>3.7465440000000001</v>
      </c>
      <c r="J24" s="28">
        <v>0.82399317635443214</v>
      </c>
      <c r="K24" s="30">
        <v>1.69251</v>
      </c>
      <c r="L24" s="83">
        <v>1.6664898409677168E-2</v>
      </c>
    </row>
    <row r="25" spans="2:12" x14ac:dyDescent="0.25">
      <c r="B25" s="17" t="s">
        <v>103</v>
      </c>
      <c r="C25" s="114">
        <v>14.055332</v>
      </c>
      <c r="D25" s="114">
        <v>13.517937</v>
      </c>
      <c r="E25" s="97">
        <v>-3.8234244484584234E-2</v>
      </c>
      <c r="F25" s="172">
        <v>-0.53739500000000007</v>
      </c>
      <c r="G25" s="84">
        <v>9.7491832073092165E-3</v>
      </c>
      <c r="H25" s="114">
        <v>2.236316</v>
      </c>
      <c r="I25" s="114">
        <v>3.5863659999999999</v>
      </c>
      <c r="J25" s="97">
        <v>0.60369375347670018</v>
      </c>
      <c r="K25" s="172">
        <v>1.35005</v>
      </c>
      <c r="L25" s="84">
        <v>1.5952415092394555E-2</v>
      </c>
    </row>
    <row r="26" spans="2:12" x14ac:dyDescent="0.25">
      <c r="B26" s="15" t="s">
        <v>183</v>
      </c>
      <c r="C26" s="78">
        <v>14.794057</v>
      </c>
      <c r="D26" s="78">
        <v>19.648289999999999</v>
      </c>
      <c r="E26" s="28">
        <v>0.3281204743228987</v>
      </c>
      <c r="F26" s="30">
        <v>4.8542329999999989</v>
      </c>
      <c r="G26" s="83">
        <v>1.417041512475917E-2</v>
      </c>
      <c r="H26" s="78">
        <v>1.2698499999999999</v>
      </c>
      <c r="I26" s="78">
        <v>3.3919250000000001</v>
      </c>
      <c r="J26" s="28">
        <v>1.671122573532307</v>
      </c>
      <c r="K26" s="30">
        <v>2.1220750000000002</v>
      </c>
      <c r="L26" s="83">
        <v>1.5087527475519901E-2</v>
      </c>
    </row>
    <row r="27" spans="2:12" x14ac:dyDescent="0.25">
      <c r="B27" s="17" t="s">
        <v>96</v>
      </c>
      <c r="C27" s="114">
        <v>31.193957000000001</v>
      </c>
      <c r="D27" s="114">
        <v>26.439693999999999</v>
      </c>
      <c r="E27" s="97">
        <v>-0.15240974397701457</v>
      </c>
      <c r="F27" s="172">
        <v>-4.7542630000000017</v>
      </c>
      <c r="G27" s="84">
        <v>1.9068399323890491E-2</v>
      </c>
      <c r="H27" s="114">
        <v>5.2121300000000002</v>
      </c>
      <c r="I27" s="114">
        <v>3.299239</v>
      </c>
      <c r="J27" s="97">
        <v>-0.36700753818496468</v>
      </c>
      <c r="K27" s="172">
        <v>-1.9128910000000001</v>
      </c>
      <c r="L27" s="84">
        <v>1.4675253450712147E-2</v>
      </c>
    </row>
    <row r="28" spans="2:12" x14ac:dyDescent="0.25">
      <c r="B28" s="15" t="s">
        <v>102</v>
      </c>
      <c r="C28" s="78">
        <v>28.249644</v>
      </c>
      <c r="D28" s="78">
        <v>40.352004999999998</v>
      </c>
      <c r="E28" s="28">
        <v>0.42840755798550934</v>
      </c>
      <c r="F28" s="30">
        <v>12.102360999999998</v>
      </c>
      <c r="G28" s="83">
        <v>2.9102006432435476E-2</v>
      </c>
      <c r="H28" s="78">
        <v>6.2818379999999996</v>
      </c>
      <c r="I28" s="78">
        <v>3.0829970000000002</v>
      </c>
      <c r="J28" s="28">
        <v>-0.50922054978176767</v>
      </c>
      <c r="K28" s="30">
        <v>-3.1988409999999994</v>
      </c>
      <c r="L28" s="83">
        <v>1.3713393410657792E-2</v>
      </c>
    </row>
    <row r="29" spans="2:12" x14ac:dyDescent="0.25">
      <c r="B29" s="17" t="s">
        <v>184</v>
      </c>
      <c r="C29" s="114">
        <v>6.9343539999999999</v>
      </c>
      <c r="D29" s="114">
        <v>13.874392</v>
      </c>
      <c r="E29" s="97">
        <v>1.00081968702492</v>
      </c>
      <c r="F29" s="172">
        <v>6.9400380000000004</v>
      </c>
      <c r="G29" s="97">
        <v>1.0006259793785497E-2</v>
      </c>
      <c r="H29" s="114">
        <v>2.4163739999999998</v>
      </c>
      <c r="I29" s="114">
        <v>3.0456590000000001</v>
      </c>
      <c r="J29" s="97">
        <v>0.26042533150911251</v>
      </c>
      <c r="K29" s="172">
        <v>0.62928500000000032</v>
      </c>
      <c r="L29" s="97">
        <v>1.3547311288888895E-2</v>
      </c>
    </row>
    <row r="30" spans="2:12" x14ac:dyDescent="0.25">
      <c r="B30" s="15" t="s">
        <v>100</v>
      </c>
      <c r="C30" s="78">
        <v>23.662063</v>
      </c>
      <c r="D30" s="78">
        <v>49.342917999999997</v>
      </c>
      <c r="E30" s="28">
        <v>1.0853176665111572</v>
      </c>
      <c r="F30" s="30">
        <v>25.680854999999998</v>
      </c>
      <c r="G30" s="28">
        <v>3.5586284176737593E-2</v>
      </c>
      <c r="H30" s="78">
        <v>1.595324</v>
      </c>
      <c r="I30" s="78">
        <v>2.4809480000000002</v>
      </c>
      <c r="J30" s="28">
        <v>0.55513738901940934</v>
      </c>
      <c r="K30" s="70">
        <v>0.88562400000000019</v>
      </c>
      <c r="L30" s="28">
        <v>1.1035435959030978E-2</v>
      </c>
    </row>
    <row r="31" spans="2:12" x14ac:dyDescent="0.25">
      <c r="B31" s="17" t="s">
        <v>104</v>
      </c>
      <c r="C31" s="114">
        <v>13.822748000000001</v>
      </c>
      <c r="D31" s="114">
        <v>13.69322</v>
      </c>
      <c r="E31" s="97">
        <v>-9.3706403386649706E-3</v>
      </c>
      <c r="F31" s="172">
        <v>-0.12952800000000053</v>
      </c>
      <c r="G31" s="97">
        <v>9.8755979169003905E-3</v>
      </c>
      <c r="H31" s="114">
        <v>2.3756719999999998</v>
      </c>
      <c r="I31" s="114">
        <v>2.3518910000000002</v>
      </c>
      <c r="J31" s="97">
        <v>-1.0010220266097214E-2</v>
      </c>
      <c r="K31" s="171">
        <v>-2.3780999999999608E-2</v>
      </c>
      <c r="L31" s="97">
        <v>1.0461381098322627E-2</v>
      </c>
    </row>
    <row r="32" spans="2:12" x14ac:dyDescent="0.25">
      <c r="B32" s="15" t="s">
        <v>182</v>
      </c>
      <c r="C32" s="78">
        <v>1.0166649999999999</v>
      </c>
      <c r="D32" s="78">
        <v>3.5873390000000001</v>
      </c>
      <c r="E32" s="28">
        <v>2.528535948419588</v>
      </c>
      <c r="F32" s="30">
        <v>2.5706740000000003</v>
      </c>
      <c r="G32" s="28">
        <v>2.5872013708693447E-3</v>
      </c>
      <c r="H32" s="78">
        <v>0.120626</v>
      </c>
      <c r="I32" s="78">
        <v>2.2748119999999998</v>
      </c>
      <c r="J32" s="28">
        <v>17.858388738746207</v>
      </c>
      <c r="K32" s="30">
        <v>2.1541859999999997</v>
      </c>
      <c r="L32" s="28">
        <v>1.0118528137161751E-2</v>
      </c>
    </row>
    <row r="33" spans="2:12" ht="13.5" thickBot="1" x14ac:dyDescent="0.3">
      <c r="B33" s="21" t="s">
        <v>174</v>
      </c>
      <c r="C33" s="31">
        <v>1030.366685</v>
      </c>
      <c r="D33" s="31">
        <v>1386.5712349999999</v>
      </c>
      <c r="E33" s="29">
        <v>0.34570658697102563</v>
      </c>
      <c r="F33" s="31">
        <v>356.20454999999993</v>
      </c>
      <c r="G33" s="29">
        <v>1</v>
      </c>
      <c r="H33" s="31">
        <v>181.19912099999999</v>
      </c>
      <c r="I33" s="31">
        <v>224.81649200000001</v>
      </c>
      <c r="J33" s="29">
        <v>0.24071513569869918</v>
      </c>
      <c r="K33" s="31">
        <v>43.61737100000002</v>
      </c>
      <c r="L33" s="29">
        <v>1</v>
      </c>
    </row>
    <row r="35" spans="2:12" x14ac:dyDescent="0.25">
      <c r="B35" s="179" t="s">
        <v>129</v>
      </c>
      <c r="C35" s="179"/>
      <c r="D35" s="179"/>
      <c r="E35" s="179"/>
      <c r="F35" s="179"/>
      <c r="G35" s="179"/>
      <c r="H35" s="179"/>
      <c r="I35" s="179"/>
      <c r="J35" s="179"/>
      <c r="K35" s="179"/>
    </row>
    <row r="36" spans="2:12" ht="12.75" customHeight="1" x14ac:dyDescent="0.25">
      <c r="B36" s="206" t="s">
        <v>136</v>
      </c>
      <c r="C36" s="180"/>
      <c r="D36" s="180"/>
      <c r="E36" s="180"/>
      <c r="F36" s="180"/>
      <c r="G36" s="180"/>
      <c r="H36" s="180"/>
      <c r="I36" s="180"/>
      <c r="J36" s="180"/>
      <c r="K36" s="180"/>
      <c r="L36" s="180"/>
    </row>
    <row r="37" spans="2:12" ht="24.75" customHeight="1" x14ac:dyDescent="0.25">
      <c r="B37" s="180"/>
      <c r="C37" s="180"/>
      <c r="D37" s="180"/>
      <c r="E37" s="180"/>
      <c r="F37" s="180"/>
      <c r="G37" s="180"/>
      <c r="H37" s="180"/>
      <c r="I37" s="180"/>
      <c r="J37" s="180"/>
      <c r="K37" s="180"/>
      <c r="L37" s="180"/>
    </row>
    <row r="38" spans="2:12" x14ac:dyDescent="0.25">
      <c r="B38" s="180" t="s">
        <v>137</v>
      </c>
      <c r="C38" s="180"/>
      <c r="D38" s="180"/>
      <c r="E38" s="180"/>
      <c r="F38" s="180"/>
      <c r="G38" s="180"/>
      <c r="H38" s="180"/>
      <c r="I38" s="180"/>
      <c r="J38" s="180"/>
      <c r="K38" s="180"/>
    </row>
  </sheetData>
  <mergeCells count="8">
    <mergeCell ref="B35:K35"/>
    <mergeCell ref="B36:L37"/>
    <mergeCell ref="B38:K38"/>
    <mergeCell ref="B2:G2"/>
    <mergeCell ref="B3:G3"/>
    <mergeCell ref="B6:B7"/>
    <mergeCell ref="C6:G6"/>
    <mergeCell ref="H6:L6"/>
  </mergeCells>
  <pageMargins left="0" right="0" top="0" bottom="0" header="0" footer="0"/>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0138-6811-45F4-9DA7-D493CF504819}">
  <sheetPr>
    <tabColor theme="9" tint="0.59999389629810485"/>
  </sheetPr>
  <dimension ref="A2:L33"/>
  <sheetViews>
    <sheetView showGridLines="0" workbookViewId="0">
      <selection activeCell="H35" sqref="H35"/>
    </sheetView>
  </sheetViews>
  <sheetFormatPr baseColWidth="10" defaultColWidth="11.42578125" defaultRowHeight="12.75" x14ac:dyDescent="0.25"/>
  <cols>
    <col min="1" max="1" width="11.42578125" style="23"/>
    <col min="2" max="2" width="22.5703125" style="23" bestFit="1" customWidth="1"/>
    <col min="3" max="16384" width="11.42578125" style="23"/>
  </cols>
  <sheetData>
    <row r="2" spans="1:12" x14ac:dyDescent="0.25">
      <c r="A2" s="23" t="s">
        <v>142</v>
      </c>
      <c r="B2" s="180" t="s">
        <v>177</v>
      </c>
      <c r="C2" s="180"/>
      <c r="D2" s="180"/>
      <c r="E2" s="180"/>
      <c r="F2" s="180"/>
      <c r="G2" s="180"/>
    </row>
    <row r="3" spans="1:12" x14ac:dyDescent="0.25">
      <c r="B3" s="180" t="s">
        <v>123</v>
      </c>
      <c r="C3" s="180"/>
      <c r="D3" s="180"/>
      <c r="E3" s="180"/>
      <c r="F3" s="180"/>
      <c r="G3" s="180"/>
    </row>
    <row r="4" spans="1:12" x14ac:dyDescent="0.25">
      <c r="B4" s="69"/>
      <c r="C4" s="69"/>
      <c r="D4" s="69"/>
      <c r="E4" s="69"/>
      <c r="F4" s="69"/>
      <c r="G4" s="69"/>
    </row>
    <row r="5" spans="1:12" ht="13.5" thickBot="1" x14ac:dyDescent="0.3"/>
    <row r="6" spans="1:12" ht="12.75" customHeight="1" x14ac:dyDescent="0.25">
      <c r="B6" s="204" t="s">
        <v>140</v>
      </c>
      <c r="C6" s="198" t="s">
        <v>251</v>
      </c>
      <c r="D6" s="199"/>
      <c r="E6" s="199"/>
      <c r="F6" s="199"/>
      <c r="G6" s="200"/>
      <c r="H6" s="203" t="s">
        <v>175</v>
      </c>
      <c r="I6" s="196"/>
      <c r="J6" s="196"/>
      <c r="K6" s="196"/>
      <c r="L6" s="196"/>
    </row>
    <row r="7" spans="1:12" ht="26.25" thickBot="1" x14ac:dyDescent="0.3">
      <c r="B7" s="205"/>
      <c r="C7" s="33">
        <v>2023</v>
      </c>
      <c r="D7" s="33">
        <v>2024</v>
      </c>
      <c r="E7" s="34" t="s">
        <v>194</v>
      </c>
      <c r="F7" s="33" t="s">
        <v>195</v>
      </c>
      <c r="G7" s="34" t="s">
        <v>193</v>
      </c>
      <c r="H7" s="107">
        <v>2023</v>
      </c>
      <c r="I7" s="107">
        <v>2024</v>
      </c>
      <c r="J7" s="108" t="s">
        <v>194</v>
      </c>
      <c r="K7" s="107" t="s">
        <v>195</v>
      </c>
      <c r="L7" s="108" t="s">
        <v>193</v>
      </c>
    </row>
    <row r="8" spans="1:12" ht="13.5" thickTop="1" x14ac:dyDescent="0.25">
      <c r="B8" s="15" t="s">
        <v>106</v>
      </c>
      <c r="C8" s="52">
        <v>19684.424554000001</v>
      </c>
      <c r="D8" s="52">
        <v>17274.495082000001</v>
      </c>
      <c r="E8" s="66">
        <v>-0.1224282409368318</v>
      </c>
      <c r="F8" s="52">
        <v>-2409.9294719999998</v>
      </c>
      <c r="G8" s="16">
        <v>0.35177407811275929</v>
      </c>
      <c r="H8" s="52">
        <v>2668.0192619999998</v>
      </c>
      <c r="I8" s="52">
        <v>2676.3983899999998</v>
      </c>
      <c r="J8" s="66">
        <v>3.1405800247930049E-3</v>
      </c>
      <c r="K8" s="52">
        <v>8.379128000000037</v>
      </c>
      <c r="L8" s="16">
        <v>0.36395935326640877</v>
      </c>
    </row>
    <row r="9" spans="1:12" x14ac:dyDescent="0.25">
      <c r="B9" s="17" t="s">
        <v>107</v>
      </c>
      <c r="C9" s="53">
        <v>5034.3838320000004</v>
      </c>
      <c r="D9" s="53">
        <v>5117.7085690000004</v>
      </c>
      <c r="E9" s="67">
        <v>1.6551129151171073E-2</v>
      </c>
      <c r="F9" s="53">
        <v>83.324736999999914</v>
      </c>
      <c r="G9" s="96">
        <v>0.10421590937182471</v>
      </c>
      <c r="H9" s="53">
        <v>823.70038299999999</v>
      </c>
      <c r="I9" s="53">
        <v>871.15299400000004</v>
      </c>
      <c r="J9" s="67">
        <v>5.7609067543677561E-2</v>
      </c>
      <c r="K9" s="53">
        <v>47.452611000000047</v>
      </c>
      <c r="L9" s="96">
        <v>0.1184667729128083</v>
      </c>
    </row>
    <row r="10" spans="1:12" x14ac:dyDescent="0.25">
      <c r="B10" s="15" t="s">
        <v>113</v>
      </c>
      <c r="C10" s="52">
        <v>2220.7612669999999</v>
      </c>
      <c r="D10" s="52">
        <v>3038.7853300000002</v>
      </c>
      <c r="E10" s="66">
        <v>0.36835299460398963</v>
      </c>
      <c r="F10" s="52">
        <v>818.0240630000003</v>
      </c>
      <c r="G10" s="16">
        <v>6.1881166596712167E-2</v>
      </c>
      <c r="H10" s="52">
        <v>312.22243099999997</v>
      </c>
      <c r="I10" s="52">
        <v>623.87142300000005</v>
      </c>
      <c r="J10" s="66">
        <v>0.99816336386158011</v>
      </c>
      <c r="K10" s="52">
        <v>311.64899200000008</v>
      </c>
      <c r="L10" s="16">
        <v>8.4839327539901185E-2</v>
      </c>
    </row>
    <row r="11" spans="1:12" x14ac:dyDescent="0.25">
      <c r="B11" s="17" t="s">
        <v>111</v>
      </c>
      <c r="C11" s="53">
        <v>2949.3610739999999</v>
      </c>
      <c r="D11" s="53">
        <v>3366.9542379999998</v>
      </c>
      <c r="E11" s="67">
        <v>0.14158767052338184</v>
      </c>
      <c r="F11" s="53">
        <v>417.59316399999989</v>
      </c>
      <c r="G11" s="96">
        <v>6.8563927194285904E-2</v>
      </c>
      <c r="H11" s="53">
        <v>485.74509799999998</v>
      </c>
      <c r="I11" s="53">
        <v>531.94845299999997</v>
      </c>
      <c r="J11" s="67">
        <v>9.5118520372592608E-2</v>
      </c>
      <c r="K11" s="53">
        <v>46.203354999999988</v>
      </c>
      <c r="L11" s="96">
        <v>7.233886242359705E-2</v>
      </c>
    </row>
    <row r="12" spans="1:12" x14ac:dyDescent="0.25">
      <c r="B12" s="15" t="s">
        <v>109</v>
      </c>
      <c r="C12" s="52">
        <v>3456.4954550000002</v>
      </c>
      <c r="D12" s="52">
        <v>3410.6664470000001</v>
      </c>
      <c r="E12" s="66">
        <v>-1.3258807539788919E-2</v>
      </c>
      <c r="F12" s="52">
        <v>-45.829008000000158</v>
      </c>
      <c r="G12" s="16">
        <v>6.9454073155152216E-2</v>
      </c>
      <c r="H12" s="52">
        <v>506.40127000000001</v>
      </c>
      <c r="I12" s="52">
        <v>492.93447800000001</v>
      </c>
      <c r="J12" s="66">
        <v>-2.6593124460371098E-2</v>
      </c>
      <c r="K12" s="52">
        <v>-13.466791999999998</v>
      </c>
      <c r="L12" s="16">
        <v>6.7033411201385021E-2</v>
      </c>
    </row>
    <row r="13" spans="1:12" x14ac:dyDescent="0.25">
      <c r="B13" s="17" t="s">
        <v>108</v>
      </c>
      <c r="C13" s="53">
        <v>3237.6324020000002</v>
      </c>
      <c r="D13" s="53">
        <v>3518.4607850000002</v>
      </c>
      <c r="E13" s="67">
        <v>8.6738810380857956E-2</v>
      </c>
      <c r="F13" s="53">
        <v>280.82838300000003</v>
      </c>
      <c r="G13" s="96">
        <v>7.1649173717902498E-2</v>
      </c>
      <c r="H13" s="53">
        <v>379.021973</v>
      </c>
      <c r="I13" s="53">
        <v>487.67524200000003</v>
      </c>
      <c r="J13" s="96">
        <v>0.28666746716555136</v>
      </c>
      <c r="K13" s="53">
        <v>108.65326900000002</v>
      </c>
      <c r="L13" s="96">
        <v>6.6318215683263584E-2</v>
      </c>
    </row>
    <row r="14" spans="1:12" x14ac:dyDescent="0.25">
      <c r="B14" s="15" t="s">
        <v>110</v>
      </c>
      <c r="C14" s="52">
        <v>3166.1040859999998</v>
      </c>
      <c r="D14" s="52">
        <v>2613.032694</v>
      </c>
      <c r="E14" s="66">
        <v>-0.17468515783975391</v>
      </c>
      <c r="F14" s="52">
        <v>-553.07139199999983</v>
      </c>
      <c r="G14" s="16">
        <v>5.3211232087944031E-2</v>
      </c>
      <c r="H14" s="52">
        <v>494.27509700000002</v>
      </c>
      <c r="I14" s="52">
        <v>437.624909</v>
      </c>
      <c r="J14" s="16">
        <v>-0.11461266882316756</v>
      </c>
      <c r="K14" s="52">
        <v>-56.650188000000014</v>
      </c>
      <c r="L14" s="16">
        <v>5.9511946894016406E-2</v>
      </c>
    </row>
    <row r="15" spans="1:12" x14ac:dyDescent="0.25">
      <c r="B15" s="17" t="s">
        <v>112</v>
      </c>
      <c r="C15" s="53">
        <v>3670.7719179999999</v>
      </c>
      <c r="D15" s="53">
        <v>3987.2554420000001</v>
      </c>
      <c r="E15" s="96">
        <v>8.6217158426022511E-2</v>
      </c>
      <c r="F15" s="53">
        <v>316.48352400000022</v>
      </c>
      <c r="G15" s="96">
        <v>8.1195606624193228E-2</v>
      </c>
      <c r="H15" s="53">
        <v>308.59063600000002</v>
      </c>
      <c r="I15" s="53">
        <v>308.47013099999998</v>
      </c>
      <c r="J15" s="67">
        <v>-3.90501155712486E-4</v>
      </c>
      <c r="K15" s="53">
        <v>-0.12050500000003694</v>
      </c>
      <c r="L15" s="96">
        <v>4.1948384739823583E-2</v>
      </c>
    </row>
    <row r="16" spans="1:12" x14ac:dyDescent="0.25">
      <c r="B16" s="15" t="s">
        <v>114</v>
      </c>
      <c r="C16" s="52">
        <v>1623.5451029999999</v>
      </c>
      <c r="D16" s="52">
        <v>1962.8579830000001</v>
      </c>
      <c r="E16" s="16">
        <v>0.20899504385373402</v>
      </c>
      <c r="F16" s="52">
        <v>339.31288000000018</v>
      </c>
      <c r="G16" s="16">
        <v>3.9971215028772503E-2</v>
      </c>
      <c r="H16" s="52">
        <v>367.25870900000001</v>
      </c>
      <c r="I16" s="52">
        <v>237.96146400000001</v>
      </c>
      <c r="J16" s="66">
        <v>-0.35206039184764437</v>
      </c>
      <c r="K16" s="52">
        <v>-129.297245</v>
      </c>
      <c r="L16" s="16">
        <v>3.2360018173440849E-2</v>
      </c>
    </row>
    <row r="17" spans="2:12" x14ac:dyDescent="0.25">
      <c r="B17" s="17" t="s">
        <v>115</v>
      </c>
      <c r="C17" s="53">
        <v>1723.51749</v>
      </c>
      <c r="D17" s="53">
        <v>1794.1410599999999</v>
      </c>
      <c r="E17" s="96">
        <v>4.0976416201033095E-2</v>
      </c>
      <c r="F17" s="53">
        <v>70.623569999999972</v>
      </c>
      <c r="G17" s="96">
        <v>3.6535500134147927E-2</v>
      </c>
      <c r="H17" s="53">
        <v>236.73131799999999</v>
      </c>
      <c r="I17" s="53">
        <v>229.57603499999999</v>
      </c>
      <c r="J17" s="96">
        <v>-3.0225333346050931E-2</v>
      </c>
      <c r="K17" s="53">
        <v>-7.1552829999999972</v>
      </c>
      <c r="L17" s="96">
        <v>3.1219696415998231E-2</v>
      </c>
    </row>
    <row r="18" spans="2:12" x14ac:dyDescent="0.25">
      <c r="B18" s="15" t="s">
        <v>122</v>
      </c>
      <c r="C18" s="52">
        <v>1015.168063</v>
      </c>
      <c r="D18" s="52">
        <v>1011.466776</v>
      </c>
      <c r="E18" s="16">
        <v>-3.6459844777445571E-3</v>
      </c>
      <c r="F18" s="52">
        <v>-3.7012869999999793</v>
      </c>
      <c r="G18" s="16">
        <v>2.0597290455096194E-2</v>
      </c>
      <c r="H18" s="52">
        <v>184.166933</v>
      </c>
      <c r="I18" s="52">
        <v>145.79593</v>
      </c>
      <c r="J18" s="16">
        <v>-0.20834903625180101</v>
      </c>
      <c r="K18" s="52">
        <v>-38.371003000000002</v>
      </c>
      <c r="L18" s="16">
        <v>1.9826567147081049E-2</v>
      </c>
    </row>
    <row r="19" spans="2:12" x14ac:dyDescent="0.25">
      <c r="B19" s="17" t="s">
        <v>117</v>
      </c>
      <c r="C19" s="53">
        <v>278.73232100000001</v>
      </c>
      <c r="D19" s="53">
        <v>578.59546399999999</v>
      </c>
      <c r="E19" s="96">
        <v>1.0758104475440433</v>
      </c>
      <c r="F19" s="53">
        <v>299.86314299999998</v>
      </c>
      <c r="G19" s="96">
        <v>1.1782392769378669E-2</v>
      </c>
      <c r="H19" s="53">
        <v>41.225968999999999</v>
      </c>
      <c r="I19" s="53">
        <v>90.706773999999996</v>
      </c>
      <c r="J19" s="96">
        <v>1.2002338865582516</v>
      </c>
      <c r="K19" s="53">
        <v>49.480804999999997</v>
      </c>
      <c r="L19" s="96">
        <v>1.2335076468911754E-2</v>
      </c>
    </row>
    <row r="20" spans="2:12" x14ac:dyDescent="0.25">
      <c r="B20" s="15" t="s">
        <v>116</v>
      </c>
      <c r="C20" s="52">
        <v>654.89553699999999</v>
      </c>
      <c r="D20" s="52">
        <v>563.65159000000006</v>
      </c>
      <c r="E20" s="16">
        <v>-0.13932595634714173</v>
      </c>
      <c r="F20" s="52">
        <v>-91.243946999999935</v>
      </c>
      <c r="G20" s="16">
        <v>1.1478078954426077E-2</v>
      </c>
      <c r="H20" s="52">
        <v>92.071183000000005</v>
      </c>
      <c r="I20" s="52">
        <v>73.887749999999997</v>
      </c>
      <c r="J20" s="16">
        <v>-0.19749320479568522</v>
      </c>
      <c r="K20" s="52">
        <v>-18.183433000000008</v>
      </c>
      <c r="L20" s="16">
        <v>1.0047882932820811E-2</v>
      </c>
    </row>
    <row r="21" spans="2:12" x14ac:dyDescent="0.25">
      <c r="B21" s="17" t="s">
        <v>118</v>
      </c>
      <c r="C21" s="53">
        <v>530.14005999999995</v>
      </c>
      <c r="D21" s="53">
        <v>312.75598600000001</v>
      </c>
      <c r="E21" s="96">
        <v>-0.41005026860260274</v>
      </c>
      <c r="F21" s="53">
        <v>-217.38407399999994</v>
      </c>
      <c r="G21" s="96">
        <v>6.3688951906928472E-3</v>
      </c>
      <c r="H21" s="53">
        <v>41.842039</v>
      </c>
      <c r="I21" s="53">
        <v>60.270575000000001</v>
      </c>
      <c r="J21" s="96">
        <v>0.44043111761355602</v>
      </c>
      <c r="K21" s="53">
        <v>18.428536000000001</v>
      </c>
      <c r="L21" s="96">
        <v>8.1961039806164992E-3</v>
      </c>
    </row>
    <row r="22" spans="2:12" x14ac:dyDescent="0.25">
      <c r="B22" s="15" t="s">
        <v>119</v>
      </c>
      <c r="C22" s="52">
        <v>116.840267</v>
      </c>
      <c r="D22" s="52">
        <v>289.07847900000002</v>
      </c>
      <c r="E22" s="16">
        <v>1.4741340158012477</v>
      </c>
      <c r="F22" s="52">
        <v>172.23821200000003</v>
      </c>
      <c r="G22" s="16">
        <v>5.8867315640631843E-3</v>
      </c>
      <c r="H22" s="52">
        <v>9.7042179999999991</v>
      </c>
      <c r="I22" s="52">
        <v>49.505637</v>
      </c>
      <c r="J22" s="16">
        <v>4.1014555732362981</v>
      </c>
      <c r="K22" s="52">
        <v>39.801419000000003</v>
      </c>
      <c r="L22" s="16">
        <v>6.7321964072626717E-3</v>
      </c>
    </row>
    <row r="23" spans="2:12" x14ac:dyDescent="0.25">
      <c r="B23" s="17" t="s">
        <v>121</v>
      </c>
      <c r="C23" s="53">
        <v>135.096656</v>
      </c>
      <c r="D23" s="53">
        <v>147.89566600000001</v>
      </c>
      <c r="E23" s="96">
        <v>9.4739650698681954E-2</v>
      </c>
      <c r="F23" s="53">
        <v>12.79901000000001</v>
      </c>
      <c r="G23" s="96">
        <v>3.0117153246483849E-3</v>
      </c>
      <c r="H23" s="53">
        <v>26.522824</v>
      </c>
      <c r="I23" s="53">
        <v>23.057302</v>
      </c>
      <c r="J23" s="96">
        <v>-0.13066187823740039</v>
      </c>
      <c r="K23" s="53">
        <v>-3.465522</v>
      </c>
      <c r="L23" s="96">
        <v>3.135527489234618E-3</v>
      </c>
    </row>
    <row r="24" spans="2:12" x14ac:dyDescent="0.25">
      <c r="B24" s="15" t="s">
        <v>120</v>
      </c>
      <c r="C24" s="52">
        <v>113.24993600000001</v>
      </c>
      <c r="D24" s="52">
        <v>118.98642100000001</v>
      </c>
      <c r="E24" s="16">
        <v>5.0653317808497578E-2</v>
      </c>
      <c r="F24" s="52">
        <v>5.7364850000000018</v>
      </c>
      <c r="G24" s="16">
        <v>2.4230137180001232E-3</v>
      </c>
      <c r="H24" s="52">
        <v>16.918927</v>
      </c>
      <c r="I24" s="52">
        <v>12.726492</v>
      </c>
      <c r="J24" s="16">
        <v>-0.24779556055771146</v>
      </c>
      <c r="K24" s="52">
        <v>-4.1924349999999997</v>
      </c>
      <c r="L24" s="16">
        <v>1.7306563234295346E-3</v>
      </c>
    </row>
    <row r="25" spans="2:12" ht="13.5" thickBot="1" x14ac:dyDescent="0.3">
      <c r="B25" s="19" t="s">
        <v>19</v>
      </c>
      <c r="C25" s="54">
        <v>49611.120020999988</v>
      </c>
      <c r="D25" s="54">
        <v>49106.788012000005</v>
      </c>
      <c r="E25" s="22">
        <v>-1.016570496264757E-2</v>
      </c>
      <c r="F25" s="54">
        <v>-504.33200899998337</v>
      </c>
      <c r="G25" s="22">
        <v>1</v>
      </c>
      <c r="H25" s="54">
        <v>6994.4182699999992</v>
      </c>
      <c r="I25" s="54">
        <v>7353.5639790000005</v>
      </c>
      <c r="J25" s="22">
        <v>5.1347473819291833E-2</v>
      </c>
      <c r="K25" s="54">
        <v>359.14570900000126</v>
      </c>
      <c r="L25" s="22">
        <v>1</v>
      </c>
    </row>
    <row r="26" spans="2:12" x14ac:dyDescent="0.25">
      <c r="G26" s="81"/>
      <c r="L26" s="81"/>
    </row>
    <row r="27" spans="2:12" x14ac:dyDescent="0.25">
      <c r="B27" s="179" t="s">
        <v>129</v>
      </c>
      <c r="C27" s="179"/>
      <c r="D27" s="179"/>
      <c r="E27" s="179"/>
      <c r="F27" s="179"/>
      <c r="G27" s="188"/>
      <c r="H27" s="179"/>
      <c r="I27" s="179"/>
      <c r="J27" s="179"/>
      <c r="K27" s="179"/>
      <c r="L27" s="81"/>
    </row>
    <row r="28" spans="2:12" ht="26.25" customHeight="1" x14ac:dyDescent="0.25">
      <c r="B28" s="207" t="s">
        <v>135</v>
      </c>
      <c r="C28" s="207"/>
      <c r="D28" s="207"/>
      <c r="E28" s="207"/>
      <c r="F28" s="207"/>
      <c r="G28" s="208"/>
      <c r="H28" s="207"/>
      <c r="I28" s="207"/>
      <c r="J28" s="207"/>
      <c r="K28" s="207"/>
      <c r="L28" s="208"/>
    </row>
    <row r="29" spans="2:12" ht="26.25" customHeight="1" x14ac:dyDescent="0.25">
      <c r="B29" s="180" t="s">
        <v>137</v>
      </c>
      <c r="C29" s="180"/>
      <c r="D29" s="180"/>
      <c r="E29" s="180"/>
      <c r="F29" s="180"/>
      <c r="G29" s="189"/>
      <c r="H29" s="180"/>
      <c r="I29" s="180"/>
      <c r="J29" s="180"/>
      <c r="K29" s="180"/>
      <c r="L29" s="81"/>
    </row>
    <row r="30" spans="2:12" x14ac:dyDescent="0.25">
      <c r="G30" s="81"/>
      <c r="L30" s="81"/>
    </row>
    <row r="31" spans="2:12" ht="13.5" thickBot="1" x14ac:dyDescent="0.3">
      <c r="B31" s="19"/>
      <c r="C31" s="55"/>
      <c r="D31" s="55"/>
      <c r="E31" s="20"/>
      <c r="F31" s="55"/>
      <c r="G31" s="82"/>
      <c r="H31" s="55"/>
      <c r="I31" s="55"/>
      <c r="J31" s="20"/>
      <c r="K31" s="55"/>
      <c r="L31" s="82"/>
    </row>
    <row r="32" spans="2:12" x14ac:dyDescent="0.25">
      <c r="G32" s="81"/>
    </row>
    <row r="33" spans="7:7" x14ac:dyDescent="0.25">
      <c r="G33" s="81"/>
    </row>
  </sheetData>
  <mergeCells count="8">
    <mergeCell ref="H6:L6"/>
    <mergeCell ref="B27:K27"/>
    <mergeCell ref="B28:L28"/>
    <mergeCell ref="B29:K29"/>
    <mergeCell ref="B2:G2"/>
    <mergeCell ref="B3:G3"/>
    <mergeCell ref="B6:B7"/>
    <mergeCell ref="C6:G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3898-8974-475C-A66B-EF39AF0902DF}">
  <sheetPr>
    <tabColor theme="9" tint="0.59999389629810485"/>
  </sheetPr>
  <dimension ref="A2:L31"/>
  <sheetViews>
    <sheetView showGridLines="0" zoomScaleNormal="100" workbookViewId="0">
      <selection activeCell="E19" sqref="E19"/>
    </sheetView>
  </sheetViews>
  <sheetFormatPr baseColWidth="10" defaultColWidth="11.42578125" defaultRowHeight="12.75" x14ac:dyDescent="0.25"/>
  <cols>
    <col min="1" max="1" width="11.42578125" style="23"/>
    <col min="2" max="2" width="22.5703125" style="23" bestFit="1" customWidth="1"/>
    <col min="3" max="16384" width="11.42578125" style="23"/>
  </cols>
  <sheetData>
    <row r="2" spans="1:12" x14ac:dyDescent="0.25">
      <c r="A2" s="23" t="s">
        <v>181</v>
      </c>
      <c r="B2" s="180" t="s">
        <v>180</v>
      </c>
      <c r="C2" s="180"/>
      <c r="D2" s="180"/>
      <c r="E2" s="180"/>
      <c r="F2" s="180"/>
      <c r="G2" s="180"/>
    </row>
    <row r="3" spans="1:12" x14ac:dyDescent="0.25">
      <c r="B3" s="180" t="s">
        <v>123</v>
      </c>
      <c r="C3" s="180"/>
      <c r="D3" s="180"/>
      <c r="E3" s="180"/>
      <c r="F3" s="180"/>
      <c r="G3" s="180"/>
    </row>
    <row r="5" spans="1:12" ht="13.5" thickBot="1" x14ac:dyDescent="0.3"/>
    <row r="6" spans="1:12" ht="12.75" customHeight="1" x14ac:dyDescent="0.25">
      <c r="B6" s="204" t="s">
        <v>143</v>
      </c>
      <c r="C6" s="198" t="s">
        <v>251</v>
      </c>
      <c r="D6" s="199"/>
      <c r="E6" s="199"/>
      <c r="F6" s="199"/>
      <c r="G6" s="200"/>
      <c r="H6" s="195" t="s">
        <v>175</v>
      </c>
      <c r="I6" s="196"/>
      <c r="J6" s="196"/>
      <c r="K6" s="196"/>
      <c r="L6" s="196"/>
    </row>
    <row r="7" spans="1:12" ht="26.25" thickBot="1" x14ac:dyDescent="0.3">
      <c r="B7" s="205"/>
      <c r="C7" s="33">
        <v>2023</v>
      </c>
      <c r="D7" s="33">
        <v>2024</v>
      </c>
      <c r="E7" s="34" t="s">
        <v>194</v>
      </c>
      <c r="F7" s="33" t="s">
        <v>195</v>
      </c>
      <c r="G7" s="34" t="s">
        <v>193</v>
      </c>
      <c r="H7" s="107">
        <v>2023</v>
      </c>
      <c r="I7" s="107">
        <v>2024</v>
      </c>
      <c r="J7" s="108" t="s">
        <v>194</v>
      </c>
      <c r="K7" s="107" t="s">
        <v>195</v>
      </c>
      <c r="L7" s="108" t="s">
        <v>193</v>
      </c>
    </row>
    <row r="8" spans="1:12" ht="13.5" thickTop="1" x14ac:dyDescent="0.25">
      <c r="B8" s="15" t="s">
        <v>107</v>
      </c>
      <c r="C8" s="52">
        <v>3568.8389849999999</v>
      </c>
      <c r="D8" s="52">
        <v>3364.775185</v>
      </c>
      <c r="E8" s="16">
        <v>-5.71793238242716E-2</v>
      </c>
      <c r="F8" s="52">
        <v>-204.0637999999999</v>
      </c>
      <c r="G8" s="16">
        <v>0.15718258169834456</v>
      </c>
      <c r="H8" s="52">
        <v>569.53694900000005</v>
      </c>
      <c r="I8" s="52">
        <v>514.74796600000002</v>
      </c>
      <c r="J8" s="16">
        <v>-9.6199172145370326E-2</v>
      </c>
      <c r="K8" s="52">
        <v>-54.78898300000003</v>
      </c>
      <c r="L8" s="16">
        <v>0.1749701533815228</v>
      </c>
    </row>
    <row r="9" spans="1:12" x14ac:dyDescent="0.25">
      <c r="B9" s="17" t="s">
        <v>109</v>
      </c>
      <c r="C9" s="53">
        <v>3454.8235060000002</v>
      </c>
      <c r="D9" s="53">
        <v>3409.258973</v>
      </c>
      <c r="E9" s="96">
        <v>-1.3188671699398857E-2</v>
      </c>
      <c r="F9" s="53">
        <v>-45.56453300000021</v>
      </c>
      <c r="G9" s="96">
        <v>0.1592606036335788</v>
      </c>
      <c r="H9" s="53">
        <v>506.04669200000001</v>
      </c>
      <c r="I9" s="53">
        <v>492.58270599999997</v>
      </c>
      <c r="J9" s="96">
        <v>-2.660621285120468E-2</v>
      </c>
      <c r="K9" s="53">
        <v>-13.463986000000034</v>
      </c>
      <c r="L9" s="96">
        <v>0.16743586631657628</v>
      </c>
    </row>
    <row r="10" spans="1:12" x14ac:dyDescent="0.25">
      <c r="B10" s="15" t="s">
        <v>106</v>
      </c>
      <c r="C10" s="52">
        <v>3275.4686029999998</v>
      </c>
      <c r="D10" s="52">
        <v>1941.685301</v>
      </c>
      <c r="E10" s="16">
        <v>-0.40720381223571744</v>
      </c>
      <c r="F10" s="52">
        <v>-1333.7833019999998</v>
      </c>
      <c r="G10" s="16">
        <v>9.0704160508990217E-2</v>
      </c>
      <c r="H10" s="52">
        <v>450.87427300000002</v>
      </c>
      <c r="I10" s="52">
        <v>292.43879500000003</v>
      </c>
      <c r="J10" s="16">
        <v>-0.35139613743275167</v>
      </c>
      <c r="K10" s="52">
        <v>-158.43547799999999</v>
      </c>
      <c r="L10" s="16">
        <v>9.9404104912689847E-2</v>
      </c>
    </row>
    <row r="11" spans="1:12" x14ac:dyDescent="0.25">
      <c r="B11" s="17" t="s">
        <v>110</v>
      </c>
      <c r="C11" s="53">
        <v>2054.633738</v>
      </c>
      <c r="D11" s="53">
        <v>1629.9392909999999</v>
      </c>
      <c r="E11" s="96">
        <v>-0.20670080469592678</v>
      </c>
      <c r="F11" s="53">
        <v>-424.69444700000008</v>
      </c>
      <c r="G11" s="96">
        <v>7.6141213509023573E-2</v>
      </c>
      <c r="H11" s="53">
        <v>335.118742</v>
      </c>
      <c r="I11" s="53">
        <v>291.898751</v>
      </c>
      <c r="J11" s="96">
        <v>-0.12896918489864706</v>
      </c>
      <c r="K11" s="53">
        <v>-43.219990999999993</v>
      </c>
      <c r="L11" s="96">
        <v>9.9220536277641033E-2</v>
      </c>
    </row>
    <row r="12" spans="1:12" x14ac:dyDescent="0.25">
      <c r="B12" s="15" t="s">
        <v>112</v>
      </c>
      <c r="C12" s="52">
        <v>3290.8113050000002</v>
      </c>
      <c r="D12" s="52">
        <v>3806.0719079999999</v>
      </c>
      <c r="E12" s="16">
        <v>0.1565755539423126</v>
      </c>
      <c r="F12" s="52">
        <v>515.26060299999972</v>
      </c>
      <c r="G12" s="16">
        <v>0.17779737894405095</v>
      </c>
      <c r="H12" s="52">
        <v>266.47903000000002</v>
      </c>
      <c r="I12" s="52">
        <v>285.99336899999997</v>
      </c>
      <c r="J12" s="16">
        <v>7.3230298834395802E-2</v>
      </c>
      <c r="K12" s="52">
        <v>19.51433899999995</v>
      </c>
      <c r="L12" s="16">
        <v>9.7213212961056061E-2</v>
      </c>
    </row>
    <row r="13" spans="1:12" x14ac:dyDescent="0.25">
      <c r="B13" s="17" t="s">
        <v>111</v>
      </c>
      <c r="C13" s="53">
        <v>1134.6363570000001</v>
      </c>
      <c r="D13" s="53">
        <v>1307.484029</v>
      </c>
      <c r="E13" s="96">
        <v>0.15233750525764256</v>
      </c>
      <c r="F13" s="53">
        <v>172.84767199999987</v>
      </c>
      <c r="G13" s="96">
        <v>6.1077993003438413E-2</v>
      </c>
      <c r="H13" s="53">
        <v>174.48156700000001</v>
      </c>
      <c r="I13" s="53">
        <v>246.62456800000001</v>
      </c>
      <c r="J13" s="96">
        <v>0.41347061606799995</v>
      </c>
      <c r="K13" s="53">
        <v>72.143000999999998</v>
      </c>
      <c r="L13" s="96">
        <v>8.383119767511972E-2</v>
      </c>
    </row>
    <row r="14" spans="1:12" x14ac:dyDescent="0.25">
      <c r="B14" s="15" t="s">
        <v>115</v>
      </c>
      <c r="C14" s="52">
        <v>1695.997768</v>
      </c>
      <c r="D14" s="52">
        <v>1710.720241</v>
      </c>
      <c r="E14" s="16">
        <v>8.6807148439596027E-3</v>
      </c>
      <c r="F14" s="52">
        <v>14.722473000000036</v>
      </c>
      <c r="G14" s="16">
        <v>7.9914826179982718E-2</v>
      </c>
      <c r="H14" s="52">
        <v>234.52607900000001</v>
      </c>
      <c r="I14" s="52">
        <v>220.21062599999999</v>
      </c>
      <c r="J14" s="16">
        <v>-6.1039919573294132E-2</v>
      </c>
      <c r="K14" s="52">
        <v>-14.315453000000019</v>
      </c>
      <c r="L14" s="16">
        <v>7.4852723181933187E-2</v>
      </c>
    </row>
    <row r="15" spans="1:12" x14ac:dyDescent="0.25">
      <c r="B15" s="17" t="s">
        <v>108</v>
      </c>
      <c r="C15" s="53">
        <v>1234.025695</v>
      </c>
      <c r="D15" s="53">
        <v>1200.5250269999999</v>
      </c>
      <c r="E15" s="96">
        <v>-2.7147463894583002E-2</v>
      </c>
      <c r="F15" s="53">
        <v>-33.500668000000132</v>
      </c>
      <c r="G15" s="96">
        <v>5.6081495125902381E-2</v>
      </c>
      <c r="H15" s="53">
        <v>153.55531400000001</v>
      </c>
      <c r="I15" s="53">
        <v>163.40493499999999</v>
      </c>
      <c r="J15" s="96">
        <v>6.4143797719693252E-2</v>
      </c>
      <c r="K15" s="53">
        <v>9.8496209999999849</v>
      </c>
      <c r="L15" s="96">
        <v>5.5543661031674213E-2</v>
      </c>
    </row>
    <row r="16" spans="1:12" x14ac:dyDescent="0.25">
      <c r="B16" s="15" t="s">
        <v>122</v>
      </c>
      <c r="C16" s="52">
        <v>891.15806899999995</v>
      </c>
      <c r="D16" s="52">
        <v>794.41609700000004</v>
      </c>
      <c r="E16" s="16">
        <v>-0.10855758968614571</v>
      </c>
      <c r="F16" s="52">
        <v>-96.741971999999919</v>
      </c>
      <c r="G16" s="16">
        <v>3.7110465396273579E-2</v>
      </c>
      <c r="H16" s="52">
        <v>162.53037800000001</v>
      </c>
      <c r="I16" s="52">
        <v>114.59286</v>
      </c>
      <c r="J16" s="16">
        <v>-0.29494497330216018</v>
      </c>
      <c r="K16" s="52">
        <v>-47.937518000000011</v>
      </c>
      <c r="L16" s="16">
        <v>3.8951742629377131E-2</v>
      </c>
    </row>
    <row r="17" spans="2:12" x14ac:dyDescent="0.25">
      <c r="B17" s="17" t="s">
        <v>116</v>
      </c>
      <c r="C17" s="53">
        <v>648.35392400000001</v>
      </c>
      <c r="D17" s="53">
        <v>558.36650099999997</v>
      </c>
      <c r="E17" s="96">
        <v>-0.13879367374662488</v>
      </c>
      <c r="F17" s="53">
        <v>-89.987423000000035</v>
      </c>
      <c r="G17" s="96">
        <v>2.6083611336741145E-2</v>
      </c>
      <c r="H17" s="53">
        <v>90.919528</v>
      </c>
      <c r="I17" s="53">
        <v>73.210665000000006</v>
      </c>
      <c r="J17" s="96">
        <v>-0.19477513125673063</v>
      </c>
      <c r="K17" s="53">
        <v>-17.708862999999994</v>
      </c>
      <c r="L17" s="96">
        <v>2.4885346092291861E-2</v>
      </c>
    </row>
    <row r="18" spans="2:12" x14ac:dyDescent="0.25">
      <c r="B18" s="15" t="s">
        <v>113</v>
      </c>
      <c r="C18" s="52">
        <v>416.10415399999999</v>
      </c>
      <c r="D18" s="52">
        <v>327.33792699999998</v>
      </c>
      <c r="E18" s="16">
        <v>-0.213326942657727</v>
      </c>
      <c r="F18" s="52">
        <v>-88.766227000000015</v>
      </c>
      <c r="G18" s="16">
        <v>1.5291310005795897E-2</v>
      </c>
      <c r="H18" s="52">
        <v>65.17492</v>
      </c>
      <c r="I18" s="52">
        <v>60.372115999999998</v>
      </c>
      <c r="J18" s="16">
        <v>-7.3690984200671106E-2</v>
      </c>
      <c r="K18" s="52">
        <v>-4.8028040000000018</v>
      </c>
      <c r="L18" s="16">
        <v>2.0521340722475214E-2</v>
      </c>
    </row>
    <row r="19" spans="2:12" x14ac:dyDescent="0.25">
      <c r="B19" s="17" t="s">
        <v>117</v>
      </c>
      <c r="C19" s="53">
        <v>268.92965199999998</v>
      </c>
      <c r="D19" s="53">
        <v>335.77127100000001</v>
      </c>
      <c r="E19" s="96">
        <v>0.24854685417880229</v>
      </c>
      <c r="F19" s="53">
        <v>66.841619000000037</v>
      </c>
      <c r="G19" s="96">
        <v>1.5685266424691161E-2</v>
      </c>
      <c r="H19" s="53">
        <v>40.389716</v>
      </c>
      <c r="I19" s="53">
        <v>50.865322999999997</v>
      </c>
      <c r="J19" s="96">
        <v>0.25936322503480835</v>
      </c>
      <c r="K19" s="53">
        <v>10.475606999999997</v>
      </c>
      <c r="L19" s="96">
        <v>1.7289846594771584E-2</v>
      </c>
    </row>
    <row r="20" spans="2:12" x14ac:dyDescent="0.25">
      <c r="B20" s="15" t="s">
        <v>114</v>
      </c>
      <c r="C20" s="52">
        <v>440.48353400000002</v>
      </c>
      <c r="D20" s="52">
        <v>418.29264599999999</v>
      </c>
      <c r="E20" s="16">
        <v>-5.0378473398281498E-2</v>
      </c>
      <c r="F20" s="52">
        <v>-22.190888000000029</v>
      </c>
      <c r="G20" s="16">
        <v>1.9540181554124163E-2</v>
      </c>
      <c r="H20" s="52">
        <v>84.927717000000001</v>
      </c>
      <c r="I20" s="52">
        <v>49.550958000000001</v>
      </c>
      <c r="J20" s="16">
        <v>-0.41655139511168071</v>
      </c>
      <c r="K20" s="52">
        <v>-35.376759</v>
      </c>
      <c r="L20" s="16">
        <v>1.6843075240944992E-2</v>
      </c>
    </row>
    <row r="21" spans="2:12" x14ac:dyDescent="0.25">
      <c r="B21" s="17" t="s">
        <v>118</v>
      </c>
      <c r="C21" s="53">
        <v>314.23850099999999</v>
      </c>
      <c r="D21" s="53">
        <v>241.19425799999999</v>
      </c>
      <c r="E21" s="96">
        <v>-0.23244841980709419</v>
      </c>
      <c r="F21" s="53">
        <v>-73.044242999999994</v>
      </c>
      <c r="G21" s="96">
        <v>1.1267182524486132E-2</v>
      </c>
      <c r="H21" s="53">
        <v>32.498686999999997</v>
      </c>
      <c r="I21" s="53">
        <v>40.169542999999997</v>
      </c>
      <c r="J21" s="96">
        <v>0.23603587431086059</v>
      </c>
      <c r="K21" s="53">
        <v>7.6708560000000006</v>
      </c>
      <c r="L21" s="96">
        <v>1.3654198878321892E-2</v>
      </c>
    </row>
    <row r="22" spans="2:12" x14ac:dyDescent="0.25">
      <c r="B22" s="15" t="s">
        <v>121</v>
      </c>
      <c r="C22" s="52">
        <v>113.105063</v>
      </c>
      <c r="D22" s="52">
        <v>127.49422800000001</v>
      </c>
      <c r="E22" s="16">
        <v>0.12721945966291548</v>
      </c>
      <c r="F22" s="52">
        <v>14.389165000000006</v>
      </c>
      <c r="G22" s="16">
        <v>5.9557833159297295E-3</v>
      </c>
      <c r="H22" s="52">
        <v>24.024728</v>
      </c>
      <c r="I22" s="52">
        <v>18.345403000000001</v>
      </c>
      <c r="J22" s="16">
        <v>-0.23639497604301696</v>
      </c>
      <c r="K22" s="52">
        <v>-5.6793249999999986</v>
      </c>
      <c r="L22" s="16">
        <v>6.2358633521163807E-3</v>
      </c>
    </row>
    <row r="23" spans="2:12" x14ac:dyDescent="0.25">
      <c r="B23" s="17" t="s">
        <v>119</v>
      </c>
      <c r="C23" s="53">
        <v>113.758005</v>
      </c>
      <c r="D23" s="53">
        <v>114.47493900000001</v>
      </c>
      <c r="E23" s="96">
        <v>6.3022729697133073E-3</v>
      </c>
      <c r="F23" s="53">
        <v>0.71693400000000906</v>
      </c>
      <c r="G23" s="96">
        <v>5.3475984166771341E-3</v>
      </c>
      <c r="H23" s="53">
        <v>9.7042179999999991</v>
      </c>
      <c r="I23" s="53">
        <v>14.183623000000001</v>
      </c>
      <c r="J23" s="96">
        <v>0.4615936080578571</v>
      </c>
      <c r="K23" s="53">
        <v>4.4794050000000016</v>
      </c>
      <c r="L23" s="96">
        <v>4.8212151494265347E-3</v>
      </c>
    </row>
    <row r="24" spans="2:12" x14ac:dyDescent="0.25">
      <c r="B24" s="15" t="s">
        <v>120</v>
      </c>
      <c r="C24" s="52">
        <v>113.24993600000001</v>
      </c>
      <c r="D24" s="52">
        <v>118.98642100000001</v>
      </c>
      <c r="E24" s="16">
        <v>5.0653317808497578E-2</v>
      </c>
      <c r="F24" s="52">
        <v>5.7364850000000018</v>
      </c>
      <c r="G24" s="16">
        <v>5.558348421969274E-3</v>
      </c>
      <c r="H24" s="52">
        <v>16.918927</v>
      </c>
      <c r="I24" s="52">
        <v>12.726492</v>
      </c>
      <c r="J24" s="16">
        <v>-0.24779556055771146</v>
      </c>
      <c r="K24" s="52">
        <v>-4.1924349999999997</v>
      </c>
      <c r="L24" s="16">
        <v>4.3259156020613067E-3</v>
      </c>
    </row>
    <row r="25" spans="2:12" ht="13.5" thickBot="1" x14ac:dyDescent="0.3">
      <c r="B25" s="19" t="s">
        <v>19</v>
      </c>
      <c r="C25" s="54">
        <v>23028.616794999998</v>
      </c>
      <c r="D25" s="54">
        <v>21406.794243000004</v>
      </c>
      <c r="E25" s="22">
        <v>-7.042639887742308E-2</v>
      </c>
      <c r="F25" s="54">
        <v>-1621.8225519999942</v>
      </c>
      <c r="G25" s="22">
        <v>1</v>
      </c>
      <c r="H25" s="54">
        <v>3217.707465</v>
      </c>
      <c r="I25" s="54">
        <v>2941.9186989999998</v>
      </c>
      <c r="J25" s="22">
        <v>-8.5709707610104324E-2</v>
      </c>
      <c r="K25" s="54">
        <v>-275.78876600000012</v>
      </c>
      <c r="L25" s="22">
        <v>1</v>
      </c>
    </row>
    <row r="27" spans="2:12" x14ac:dyDescent="0.25">
      <c r="B27" s="179" t="s">
        <v>129</v>
      </c>
      <c r="C27" s="179"/>
      <c r="D27" s="179"/>
      <c r="E27" s="179"/>
      <c r="F27" s="179"/>
      <c r="G27" s="179"/>
      <c r="H27" s="179"/>
      <c r="I27" s="179"/>
      <c r="J27" s="179"/>
      <c r="K27" s="179"/>
    </row>
    <row r="28" spans="2:12" ht="24" customHeight="1" x14ac:dyDescent="0.25">
      <c r="B28" s="207" t="s">
        <v>135</v>
      </c>
      <c r="C28" s="207"/>
      <c r="D28" s="207"/>
      <c r="E28" s="207"/>
      <c r="F28" s="207"/>
      <c r="G28" s="207"/>
      <c r="H28" s="207"/>
      <c r="I28" s="207"/>
      <c r="J28" s="207"/>
      <c r="K28" s="207"/>
      <c r="L28" s="207"/>
    </row>
    <row r="29" spans="2:12" ht="24.75" customHeight="1" x14ac:dyDescent="0.25">
      <c r="B29" s="180" t="s">
        <v>137</v>
      </c>
      <c r="C29" s="180"/>
      <c r="D29" s="180"/>
      <c r="E29" s="180"/>
      <c r="F29" s="180"/>
      <c r="G29" s="180"/>
      <c r="H29" s="180"/>
      <c r="I29" s="180"/>
      <c r="J29" s="180"/>
      <c r="K29" s="180"/>
    </row>
    <row r="31" spans="2:12" x14ac:dyDescent="0.25">
      <c r="C31" s="80"/>
      <c r="D31" s="80"/>
      <c r="E31" s="79"/>
      <c r="F31" s="80"/>
      <c r="G31" s="79"/>
    </row>
  </sheetData>
  <mergeCells count="8">
    <mergeCell ref="H6:L6"/>
    <mergeCell ref="B27:K27"/>
    <mergeCell ref="B28:L28"/>
    <mergeCell ref="B29:K29"/>
    <mergeCell ref="B2:G2"/>
    <mergeCell ref="B3:G3"/>
    <mergeCell ref="B6:B7"/>
    <mergeCell ref="C6:G6"/>
  </mergeCell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1938-8239-4657-A36C-35BF0A8C60A0}">
  <sheetPr>
    <tabColor theme="9" tint="0.59999389629810485"/>
  </sheetPr>
  <dimension ref="A2:K33"/>
  <sheetViews>
    <sheetView showGridLines="0" workbookViewId="0">
      <selection activeCell="G35" sqref="G35"/>
    </sheetView>
  </sheetViews>
  <sheetFormatPr baseColWidth="10" defaultColWidth="11.42578125" defaultRowHeight="12.75" x14ac:dyDescent="0.25"/>
  <cols>
    <col min="1" max="2" width="11.42578125" style="23"/>
    <col min="3" max="3" width="12.85546875" style="23" customWidth="1"/>
    <col min="4" max="16384" width="11.42578125" style="23"/>
  </cols>
  <sheetData>
    <row r="2" spans="1:11" x14ac:dyDescent="0.25">
      <c r="A2" s="23" t="s">
        <v>0</v>
      </c>
      <c r="B2" s="180" t="s">
        <v>133</v>
      </c>
      <c r="C2" s="180"/>
      <c r="D2" s="180"/>
      <c r="E2" s="180"/>
      <c r="F2" s="180"/>
      <c r="G2" s="180"/>
    </row>
    <row r="3" spans="1:11" x14ac:dyDescent="0.25">
      <c r="B3" s="180" t="s">
        <v>123</v>
      </c>
      <c r="C3" s="180"/>
      <c r="D3" s="180"/>
      <c r="E3" s="180"/>
      <c r="F3" s="180"/>
      <c r="G3" s="180"/>
    </row>
    <row r="6" spans="1:11" x14ac:dyDescent="0.25">
      <c r="B6" s="183" t="s">
        <v>7</v>
      </c>
      <c r="C6" s="184"/>
      <c r="D6" s="185" t="s">
        <v>251</v>
      </c>
      <c r="E6" s="185"/>
      <c r="F6" s="186" t="s">
        <v>8</v>
      </c>
      <c r="G6" s="187"/>
      <c r="H6" s="176" t="s">
        <v>175</v>
      </c>
      <c r="I6" s="177"/>
      <c r="J6" s="177" t="s">
        <v>8</v>
      </c>
      <c r="K6" s="178"/>
    </row>
    <row r="7" spans="1:11" ht="13.5" thickBot="1" x14ac:dyDescent="0.3">
      <c r="B7" s="181" t="s">
        <v>9</v>
      </c>
      <c r="C7" s="182"/>
      <c r="D7" s="1">
        <v>2023</v>
      </c>
      <c r="E7" s="1">
        <v>2024</v>
      </c>
      <c r="F7" s="1" t="s">
        <v>10</v>
      </c>
      <c r="G7" s="2" t="s">
        <v>11</v>
      </c>
      <c r="H7" s="99">
        <v>2023</v>
      </c>
      <c r="I7" s="100">
        <v>2024</v>
      </c>
      <c r="J7" s="100" t="s">
        <v>10</v>
      </c>
      <c r="K7" s="101" t="s">
        <v>11</v>
      </c>
    </row>
    <row r="8" spans="1:11" ht="13.5" thickBot="1" x14ac:dyDescent="0.3">
      <c r="B8" s="3" t="s">
        <v>12</v>
      </c>
      <c r="C8" s="4"/>
      <c r="D8" s="147">
        <v>91170.022382157884</v>
      </c>
      <c r="E8" s="147">
        <v>89678.980624084361</v>
      </c>
      <c r="F8" s="209">
        <v>-1.6354517846047245E-2</v>
      </c>
      <c r="G8" s="149">
        <v>-1491.0417580735229</v>
      </c>
      <c r="H8" s="150">
        <v>14611.544460444751</v>
      </c>
      <c r="I8" s="147">
        <v>13818.776775773611</v>
      </c>
      <c r="J8" s="148">
        <v>-5.4256255169825462E-2</v>
      </c>
      <c r="K8" s="149">
        <v>-792.76768467114016</v>
      </c>
    </row>
    <row r="9" spans="1:11" ht="13.5" thickBot="1" x14ac:dyDescent="0.3">
      <c r="B9" s="5" t="s">
        <v>13</v>
      </c>
      <c r="C9" s="6"/>
      <c r="D9" s="151">
        <v>48787.093730084642</v>
      </c>
      <c r="E9" s="151">
        <v>49465.691427440957</v>
      </c>
      <c r="F9" s="210">
        <v>1.3909369168630281E-2</v>
      </c>
      <c r="G9" s="153">
        <v>678.59769735631562</v>
      </c>
      <c r="H9" s="154">
        <v>7787.6978395102196</v>
      </c>
      <c r="I9" s="151">
        <v>7682.1450182641001</v>
      </c>
      <c r="J9" s="152">
        <v>-1.3553790018740353E-2</v>
      </c>
      <c r="K9" s="153">
        <v>-105.55282124611949</v>
      </c>
    </row>
    <row r="10" spans="1:11" ht="13.5" thickBot="1" x14ac:dyDescent="0.3">
      <c r="B10" s="35" t="s">
        <v>14</v>
      </c>
      <c r="C10" s="36"/>
      <c r="D10" s="155">
        <v>42382.928652073249</v>
      </c>
      <c r="E10" s="155">
        <v>40213.289196643404</v>
      </c>
      <c r="F10" s="211">
        <v>-5.1191352849650595E-2</v>
      </c>
      <c r="G10" s="156">
        <v>-2169.6394554298458</v>
      </c>
      <c r="H10" s="157">
        <v>6823.8466209345306</v>
      </c>
      <c r="I10" s="155">
        <v>6136.63175750951</v>
      </c>
      <c r="J10" s="158">
        <v>-0.1007078414272603</v>
      </c>
      <c r="K10" s="156">
        <v>-687.21486342502067</v>
      </c>
    </row>
    <row r="11" spans="1:11" ht="13.5" thickBot="1" x14ac:dyDescent="0.3">
      <c r="B11" s="7" t="s">
        <v>15</v>
      </c>
      <c r="C11" s="6"/>
      <c r="D11" s="151">
        <v>39235.178458656832</v>
      </c>
      <c r="E11" s="151">
        <v>37433.380837291726</v>
      </c>
      <c r="F11" s="210">
        <v>-4.592301327910886E-2</v>
      </c>
      <c r="G11" s="153">
        <v>-1801.7976213651054</v>
      </c>
      <c r="H11" s="154">
        <v>6344.2846261436598</v>
      </c>
      <c r="I11" s="151">
        <v>5692.3603346229502</v>
      </c>
      <c r="J11" s="152">
        <v>-0.10275773076671979</v>
      </c>
      <c r="K11" s="153">
        <v>-651.92429152070963</v>
      </c>
    </row>
    <row r="12" spans="1:11" x14ac:dyDescent="0.25">
      <c r="B12" s="37" t="s">
        <v>16</v>
      </c>
      <c r="C12" s="38"/>
      <c r="D12" s="159">
        <v>9551.9152714278098</v>
      </c>
      <c r="E12" s="159">
        <v>12032.310590149231</v>
      </c>
      <c r="F12" s="160" t="s">
        <v>252</v>
      </c>
      <c r="G12" s="161">
        <v>2480.3953187214211</v>
      </c>
      <c r="H12" s="162">
        <v>1443.4132133665598</v>
      </c>
      <c r="I12" s="159">
        <v>1989.78468364115</v>
      </c>
      <c r="J12" s="160" t="s">
        <v>252</v>
      </c>
      <c r="K12" s="161">
        <v>546.37147027459014</v>
      </c>
    </row>
    <row r="13" spans="1:11" x14ac:dyDescent="0.25">
      <c r="D13" s="50"/>
      <c r="E13" s="50"/>
      <c r="F13" s="50"/>
      <c r="G13" s="50"/>
      <c r="H13" s="50"/>
      <c r="I13" s="50"/>
      <c r="J13" s="50"/>
      <c r="K13" s="50"/>
    </row>
    <row r="14" spans="1:11" x14ac:dyDescent="0.25">
      <c r="B14" s="179" t="s">
        <v>138</v>
      </c>
      <c r="C14" s="179"/>
      <c r="D14" s="179"/>
      <c r="E14" s="179"/>
      <c r="F14" s="179"/>
      <c r="G14" s="179"/>
      <c r="H14" s="179"/>
      <c r="I14" s="179"/>
      <c r="J14" s="179"/>
      <c r="K14" s="179"/>
    </row>
    <row r="15" spans="1:11" x14ac:dyDescent="0.25">
      <c r="B15" s="180" t="s">
        <v>137</v>
      </c>
      <c r="C15" s="180"/>
      <c r="D15" s="180"/>
      <c r="E15" s="180"/>
      <c r="F15" s="180"/>
      <c r="G15" s="180"/>
      <c r="H15" s="180"/>
      <c r="I15" s="180"/>
      <c r="J15" s="180"/>
      <c r="K15" s="180"/>
    </row>
    <row r="17" spans="7:8" x14ac:dyDescent="0.25">
      <c r="G17" s="81"/>
      <c r="H17" s="81"/>
    </row>
    <row r="18" spans="7:8" x14ac:dyDescent="0.25">
      <c r="G18" s="81"/>
      <c r="H18" s="81"/>
    </row>
    <row r="19" spans="7:8" x14ac:dyDescent="0.25">
      <c r="G19" s="81"/>
      <c r="H19" s="81"/>
    </row>
    <row r="20" spans="7:8" x14ac:dyDescent="0.25">
      <c r="G20" s="81"/>
      <c r="H20" s="81"/>
    </row>
    <row r="21" spans="7:8" x14ac:dyDescent="0.25">
      <c r="G21" s="81"/>
      <c r="H21" s="81"/>
    </row>
    <row r="22" spans="7:8" x14ac:dyDescent="0.25">
      <c r="G22" s="81"/>
      <c r="H22" s="81"/>
    </row>
    <row r="23" spans="7:8" x14ac:dyDescent="0.25">
      <c r="G23" s="81"/>
      <c r="H23" s="81"/>
    </row>
    <row r="24" spans="7:8" x14ac:dyDescent="0.25">
      <c r="G24" s="81"/>
      <c r="H24" s="81"/>
    </row>
    <row r="25" spans="7:8" x14ac:dyDescent="0.25">
      <c r="G25" s="81"/>
      <c r="H25" s="81"/>
    </row>
    <row r="26" spans="7:8" x14ac:dyDescent="0.25">
      <c r="G26" s="81"/>
      <c r="H26" s="81"/>
    </row>
    <row r="27" spans="7:8" x14ac:dyDescent="0.25">
      <c r="G27" s="81"/>
      <c r="H27" s="81"/>
    </row>
    <row r="28" spans="7:8" x14ac:dyDescent="0.25">
      <c r="G28" s="81"/>
      <c r="H28" s="81"/>
    </row>
    <row r="29" spans="7:8" x14ac:dyDescent="0.25">
      <c r="G29" s="81"/>
      <c r="H29" s="81"/>
    </row>
    <row r="30" spans="7:8" x14ac:dyDescent="0.25">
      <c r="G30" s="81"/>
      <c r="H30" s="81"/>
    </row>
    <row r="31" spans="7:8" x14ac:dyDescent="0.25">
      <c r="G31" s="81"/>
      <c r="H31" s="81"/>
    </row>
    <row r="32" spans="7:8" x14ac:dyDescent="0.25">
      <c r="G32" s="81"/>
      <c r="H32" s="81"/>
    </row>
    <row r="33" spans="7:8" x14ac:dyDescent="0.25">
      <c r="G33" s="81"/>
      <c r="H33" s="81"/>
    </row>
  </sheetData>
  <mergeCells count="10">
    <mergeCell ref="B2:G2"/>
    <mergeCell ref="B7:C7"/>
    <mergeCell ref="B6:C6"/>
    <mergeCell ref="D6:E6"/>
    <mergeCell ref="F6:G6"/>
    <mergeCell ref="H6:I6"/>
    <mergeCell ref="J6:K6"/>
    <mergeCell ref="B14:K14"/>
    <mergeCell ref="B15:K15"/>
    <mergeCell ref="B3:G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C7A7-2351-450F-A412-2EC3CB871A47}">
  <sheetPr>
    <tabColor theme="9" tint="0.59999389629810485"/>
  </sheetPr>
  <dimension ref="A2:L33"/>
  <sheetViews>
    <sheetView showGridLines="0" workbookViewId="0">
      <selection activeCell="M12" sqref="M12"/>
    </sheetView>
  </sheetViews>
  <sheetFormatPr baseColWidth="10" defaultColWidth="11.42578125" defaultRowHeight="12.75" x14ac:dyDescent="0.25"/>
  <cols>
    <col min="1" max="1" width="5.28515625" style="23" customWidth="1"/>
    <col min="2" max="2" width="4.5703125" style="23" customWidth="1"/>
    <col min="3" max="3" width="39.7109375" style="23" customWidth="1"/>
    <col min="4" max="4" width="8.5703125" style="23" customWidth="1"/>
    <col min="5" max="5" width="8.85546875" style="23" customWidth="1"/>
    <col min="6" max="7" width="8.5703125" style="23" customWidth="1"/>
    <col min="8" max="16384" width="11.42578125" style="23"/>
  </cols>
  <sheetData>
    <row r="2" spans="1:11" x14ac:dyDescent="0.25">
      <c r="A2" s="23" t="s">
        <v>1</v>
      </c>
      <c r="B2" s="180" t="s">
        <v>124</v>
      </c>
      <c r="C2" s="180"/>
      <c r="D2" s="180"/>
      <c r="E2" s="180"/>
      <c r="F2" s="180"/>
      <c r="G2" s="180"/>
    </row>
    <row r="3" spans="1:11" x14ac:dyDescent="0.25">
      <c r="B3" s="180" t="s">
        <v>123</v>
      </c>
      <c r="C3" s="180"/>
      <c r="D3" s="180"/>
      <c r="E3" s="180"/>
      <c r="F3" s="180"/>
      <c r="G3" s="180"/>
    </row>
    <row r="6" spans="1:11" x14ac:dyDescent="0.25">
      <c r="B6" s="191" t="s">
        <v>156</v>
      </c>
      <c r="C6" s="192"/>
      <c r="D6" s="185" t="s">
        <v>251</v>
      </c>
      <c r="E6" s="185"/>
      <c r="F6" s="186" t="s">
        <v>8</v>
      </c>
      <c r="G6" s="187"/>
      <c r="H6" s="176" t="s">
        <v>175</v>
      </c>
      <c r="I6" s="177"/>
      <c r="J6" s="177" t="s">
        <v>8</v>
      </c>
      <c r="K6" s="178"/>
    </row>
    <row r="7" spans="1:11" ht="13.5" thickBot="1" x14ac:dyDescent="0.3">
      <c r="B7" s="190" t="s">
        <v>9</v>
      </c>
      <c r="C7" s="182"/>
      <c r="D7" s="1">
        <v>2023</v>
      </c>
      <c r="E7" s="1">
        <v>2024</v>
      </c>
      <c r="F7" s="1" t="s">
        <v>10</v>
      </c>
      <c r="G7" s="8" t="s">
        <v>11</v>
      </c>
      <c r="H7" s="102">
        <v>2023</v>
      </c>
      <c r="I7" s="100">
        <v>2024</v>
      </c>
      <c r="J7" s="100" t="s">
        <v>10</v>
      </c>
      <c r="K7" s="103" t="s">
        <v>11</v>
      </c>
    </row>
    <row r="8" spans="1:11" ht="13.5" thickBot="1" x14ac:dyDescent="0.3">
      <c r="B8" s="46" t="s">
        <v>157</v>
      </c>
      <c r="C8" s="4"/>
      <c r="D8" s="118">
        <v>91170.022382157884</v>
      </c>
      <c r="E8" s="118">
        <v>89678.980624084361</v>
      </c>
      <c r="F8" s="56">
        <v>-1.6354517846047245E-2</v>
      </c>
      <c r="G8" s="119">
        <v>-1491.0417580735229</v>
      </c>
      <c r="H8" s="120">
        <v>14611.544460444751</v>
      </c>
      <c r="I8" s="118">
        <v>13818.776775773611</v>
      </c>
      <c r="J8" s="56">
        <v>-5.4256255169825462E-2</v>
      </c>
      <c r="K8" s="119">
        <v>-792.76768467114016</v>
      </c>
    </row>
    <row r="9" spans="1:11" ht="13.5" thickBot="1" x14ac:dyDescent="0.3">
      <c r="B9" s="9" t="s">
        <v>13</v>
      </c>
      <c r="C9" s="10"/>
      <c r="D9" s="121">
        <v>48787.093730084642</v>
      </c>
      <c r="E9" s="121">
        <v>49465.691427440957</v>
      </c>
      <c r="F9" s="57">
        <v>1.3909369168630281E-2</v>
      </c>
      <c r="G9" s="122">
        <v>678.59769735631562</v>
      </c>
      <c r="H9" s="123">
        <v>7787.6978395102196</v>
      </c>
      <c r="I9" s="121">
        <v>7682.1450182641001</v>
      </c>
      <c r="J9" s="57">
        <v>-1.3553790018740353E-2</v>
      </c>
      <c r="K9" s="122">
        <v>-105.55282124611949</v>
      </c>
    </row>
    <row r="10" spans="1:11" ht="13.5" thickBot="1" x14ac:dyDescent="0.3">
      <c r="B10" s="11" t="s">
        <v>144</v>
      </c>
      <c r="C10" s="12"/>
      <c r="D10" s="124">
        <v>25932.82171562596</v>
      </c>
      <c r="E10" s="124">
        <v>27724.974717295259</v>
      </c>
      <c r="F10" s="58">
        <v>6.9107520242944753E-2</v>
      </c>
      <c r="G10" s="125">
        <v>1792.1530016692996</v>
      </c>
      <c r="H10" s="126">
        <v>4615.561409932503</v>
      </c>
      <c r="I10" s="124">
        <v>4668.3246484167803</v>
      </c>
      <c r="J10" s="58">
        <v>1.1431597112050662E-2</v>
      </c>
      <c r="K10" s="125">
        <v>52.763238484277281</v>
      </c>
    </row>
    <row r="11" spans="1:11" x14ac:dyDescent="0.25">
      <c r="B11" s="40"/>
      <c r="C11" s="13" t="s">
        <v>145</v>
      </c>
      <c r="D11" s="127">
        <v>21022.612343068889</v>
      </c>
      <c r="E11" s="127">
        <v>23974.31854214735</v>
      </c>
      <c r="F11" s="59">
        <v>0.14040625165462051</v>
      </c>
      <c r="G11" s="128">
        <v>2951.7061990784605</v>
      </c>
      <c r="H11" s="129">
        <v>3792.9806226391397</v>
      </c>
      <c r="I11" s="127">
        <v>4096.6560339254802</v>
      </c>
      <c r="J11" s="59">
        <v>8.0062473684625379E-2</v>
      </c>
      <c r="K11" s="128">
        <v>303.67541128634048</v>
      </c>
    </row>
    <row r="12" spans="1:11" x14ac:dyDescent="0.25">
      <c r="B12" s="40"/>
      <c r="C12" s="13" t="s">
        <v>179</v>
      </c>
      <c r="D12" s="127">
        <v>2862.0360547800001</v>
      </c>
      <c r="E12" s="127">
        <v>1665.87992525</v>
      </c>
      <c r="F12" s="59">
        <v>-0.41793887520468243</v>
      </c>
      <c r="G12" s="128">
        <v>-1196.15612953</v>
      </c>
      <c r="H12" s="129">
        <v>420.80024112000001</v>
      </c>
      <c r="I12" s="127">
        <v>230.0895175</v>
      </c>
      <c r="J12" s="212">
        <v>-0.45320963484337651</v>
      </c>
      <c r="K12" s="128">
        <v>-190.71072362000001</v>
      </c>
    </row>
    <row r="13" spans="1:11" ht="13.5" thickBot="1" x14ac:dyDescent="0.3">
      <c r="B13" s="40"/>
      <c r="C13" s="13" t="s">
        <v>146</v>
      </c>
      <c r="D13" s="127">
        <v>2048.1733177770702</v>
      </c>
      <c r="E13" s="127">
        <v>2084.7762498979091</v>
      </c>
      <c r="F13" s="59">
        <v>1.7871013064736596E-2</v>
      </c>
      <c r="G13" s="128">
        <v>36.602932120838886</v>
      </c>
      <c r="H13" s="129">
        <v>401.78054617336329</v>
      </c>
      <c r="I13" s="127">
        <v>341.5790969913001</v>
      </c>
      <c r="J13" s="212">
        <v>-0.14983664529164886</v>
      </c>
      <c r="K13" s="128">
        <v>-60.201449182063186</v>
      </c>
    </row>
    <row r="14" spans="1:11" ht="13.5" thickBot="1" x14ac:dyDescent="0.3">
      <c r="B14" s="39" t="s">
        <v>147</v>
      </c>
      <c r="C14" s="47"/>
      <c r="D14" s="130">
        <v>22854.272014458682</v>
      </c>
      <c r="E14" s="130">
        <v>21740.716710145698</v>
      </c>
      <c r="F14" s="60">
        <v>-4.8724164287906269E-2</v>
      </c>
      <c r="G14" s="131">
        <v>-1113.5553043129839</v>
      </c>
      <c r="H14" s="132">
        <v>3172.1364295777166</v>
      </c>
      <c r="I14" s="130">
        <v>3013.8203698473199</v>
      </c>
      <c r="J14" s="60">
        <v>-4.9908338826231469E-2</v>
      </c>
      <c r="K14" s="131">
        <v>-158.31605973039677</v>
      </c>
    </row>
    <row r="15" spans="1:11" ht="13.5" thickBot="1" x14ac:dyDescent="0.3">
      <c r="B15" s="41" t="s">
        <v>148</v>
      </c>
      <c r="C15" s="42"/>
      <c r="D15" s="124">
        <v>5016.1140872042879</v>
      </c>
      <c r="E15" s="124">
        <v>5601.5522170966779</v>
      </c>
      <c r="F15" s="58">
        <v>0.11671148616531601</v>
      </c>
      <c r="G15" s="125">
        <v>585.43812989238995</v>
      </c>
      <c r="H15" s="126">
        <v>396.43900747214826</v>
      </c>
      <c r="I15" s="124">
        <v>399.21250776304902</v>
      </c>
      <c r="J15" s="58">
        <v>6.996032778372907E-3</v>
      </c>
      <c r="K15" s="125">
        <v>2.7735002909007562</v>
      </c>
    </row>
    <row r="16" spans="1:11" ht="13.5" thickBot="1" x14ac:dyDescent="0.3">
      <c r="B16" s="40"/>
      <c r="C16" s="13" t="s">
        <v>149</v>
      </c>
      <c r="D16" s="127">
        <v>4448.2329941624985</v>
      </c>
      <c r="E16" s="127">
        <v>5131.9707895074616</v>
      </c>
      <c r="F16" s="59">
        <v>0.15370997792657115</v>
      </c>
      <c r="G16" s="128">
        <v>683.73779534496316</v>
      </c>
      <c r="H16" s="129">
        <v>318.40098223369102</v>
      </c>
      <c r="I16" s="127">
        <v>315.08644479492898</v>
      </c>
      <c r="J16" s="59">
        <v>-1.0409947279400478E-2</v>
      </c>
      <c r="K16" s="128">
        <v>-3.314537438762045</v>
      </c>
    </row>
    <row r="17" spans="2:12" ht="13.5" thickBot="1" x14ac:dyDescent="0.3">
      <c r="B17" s="43" t="s">
        <v>150</v>
      </c>
      <c r="C17" s="44"/>
      <c r="D17" s="133">
        <v>17838.157927254386</v>
      </c>
      <c r="E17" s="133">
        <v>16139.164493049018</v>
      </c>
      <c r="F17" s="61">
        <v>-9.5244892501457623E-2</v>
      </c>
      <c r="G17" s="134">
        <v>-1698.9934342053675</v>
      </c>
      <c r="H17" s="135">
        <v>2775.6974221055721</v>
      </c>
      <c r="I17" s="133">
        <v>2614.60786208427</v>
      </c>
      <c r="J17" s="61">
        <v>-5.80357061754605E-2</v>
      </c>
      <c r="K17" s="134">
        <v>-161.08956002130208</v>
      </c>
      <c r="L17" s="81"/>
    </row>
    <row r="18" spans="2:12" x14ac:dyDescent="0.25">
      <c r="B18" s="45"/>
      <c r="C18" s="13" t="s">
        <v>151</v>
      </c>
      <c r="D18" s="127">
        <v>6297.7654963573168</v>
      </c>
      <c r="E18" s="127">
        <v>6250.975063299099</v>
      </c>
      <c r="F18" s="59">
        <v>-7.4296880513067265E-3</v>
      </c>
      <c r="G18" s="128">
        <v>-46.790433058217786</v>
      </c>
      <c r="H18" s="129">
        <v>1052.1806277099172</v>
      </c>
      <c r="I18" s="127">
        <v>1059.8081913685201</v>
      </c>
      <c r="J18" s="59">
        <v>7.2492910986248216E-3</v>
      </c>
      <c r="K18" s="128">
        <v>7.6275636586028668</v>
      </c>
      <c r="L18" s="81"/>
    </row>
    <row r="19" spans="2:12" x14ac:dyDescent="0.25">
      <c r="B19" s="45"/>
      <c r="C19" s="13" t="s">
        <v>152</v>
      </c>
      <c r="D19" s="127">
        <v>3121.6062831100003</v>
      </c>
      <c r="E19" s="127">
        <v>2984.1489763100003</v>
      </c>
      <c r="F19" s="59">
        <v>-4.4034158805912438E-2</v>
      </c>
      <c r="G19" s="128">
        <v>-137.45730679999997</v>
      </c>
      <c r="H19" s="129">
        <v>463.63533179000012</v>
      </c>
      <c r="I19" s="127">
        <v>407.89048880000001</v>
      </c>
      <c r="J19" s="59">
        <v>-0.12023424266390748</v>
      </c>
      <c r="K19" s="128">
        <v>-55.744842990000109</v>
      </c>
      <c r="L19" s="81"/>
    </row>
    <row r="20" spans="2:12" x14ac:dyDescent="0.25">
      <c r="B20" s="45"/>
      <c r="C20" s="13" t="s">
        <v>17</v>
      </c>
      <c r="D20" s="127">
        <v>592.01319382749534</v>
      </c>
      <c r="E20" s="127">
        <v>608.67550437271018</v>
      </c>
      <c r="F20" s="59">
        <v>2.8145167572177554E-2</v>
      </c>
      <c r="G20" s="128">
        <v>16.662310545214837</v>
      </c>
      <c r="H20" s="129">
        <v>116.53055036000001</v>
      </c>
      <c r="I20" s="127">
        <v>96.259634750000004</v>
      </c>
      <c r="J20" s="59">
        <v>-0.17395365891070358</v>
      </c>
      <c r="K20" s="128">
        <v>-20.270915610000003</v>
      </c>
      <c r="L20" s="81"/>
    </row>
    <row r="21" spans="2:12" x14ac:dyDescent="0.25">
      <c r="B21" s="45"/>
      <c r="C21" s="13" t="s">
        <v>153</v>
      </c>
      <c r="D21" s="127">
        <v>1109.6914498658186</v>
      </c>
      <c r="E21" s="127">
        <v>1037.8277086957619</v>
      </c>
      <c r="F21" s="59">
        <v>-6.4760110730551546E-2</v>
      </c>
      <c r="G21" s="128">
        <v>-71.863741170056755</v>
      </c>
      <c r="H21" s="129">
        <v>178.63421565208805</v>
      </c>
      <c r="I21" s="127">
        <v>157.311092018068</v>
      </c>
      <c r="J21" s="59">
        <v>-0.11936752181647792</v>
      </c>
      <c r="K21" s="128">
        <v>-21.32312363402005</v>
      </c>
      <c r="L21" s="81"/>
    </row>
    <row r="22" spans="2:12" x14ac:dyDescent="0.25">
      <c r="B22" s="45"/>
      <c r="C22" s="13" t="s">
        <v>154</v>
      </c>
      <c r="D22" s="127">
        <v>5504.4158742195514</v>
      </c>
      <c r="E22" s="127">
        <v>3939.4838796032641</v>
      </c>
      <c r="F22" s="59">
        <v>-0.28430482550306446</v>
      </c>
      <c r="G22" s="128">
        <v>-1564.9319946162873</v>
      </c>
      <c r="H22" s="129">
        <v>814.99871203929183</v>
      </c>
      <c r="I22" s="127">
        <v>608.68326995892301</v>
      </c>
      <c r="J22" s="212">
        <v>-0.25314818174881015</v>
      </c>
      <c r="K22" s="128">
        <v>-206.31544208036883</v>
      </c>
      <c r="L22" s="81"/>
    </row>
    <row r="23" spans="2:12" x14ac:dyDescent="0.25">
      <c r="B23" s="45"/>
      <c r="C23" s="13" t="s">
        <v>155</v>
      </c>
      <c r="D23" s="127">
        <v>1075.5551115933176</v>
      </c>
      <c r="E23" s="127">
        <v>1047.9356782617231</v>
      </c>
      <c r="F23" s="59">
        <v>-2.5679235804736522E-2</v>
      </c>
      <c r="G23" s="128">
        <v>-27.619433331594564</v>
      </c>
      <c r="H23" s="129">
        <v>155.77275274014568</v>
      </c>
      <c r="I23" s="127">
        <v>160.49359532060501</v>
      </c>
      <c r="J23" s="59">
        <v>3.0305958503118013E-2</v>
      </c>
      <c r="K23" s="128">
        <v>4.7208425804593332</v>
      </c>
      <c r="L23" s="81"/>
    </row>
    <row r="24" spans="2:12" ht="13.5" thickBot="1" x14ac:dyDescent="0.3">
      <c r="B24" s="45"/>
      <c r="C24" s="13" t="s">
        <v>186</v>
      </c>
      <c r="D24" s="127">
        <v>1246.0686929399999</v>
      </c>
      <c r="E24" s="127">
        <v>1334.1084149499998</v>
      </c>
      <c r="F24" s="59">
        <v>7.0653987624291537E-2</v>
      </c>
      <c r="G24" s="128">
        <v>88.039722009999878</v>
      </c>
      <c r="H24" s="129">
        <v>157.18002874000001</v>
      </c>
      <c r="I24" s="127">
        <v>213.30967638999999</v>
      </c>
      <c r="J24" s="59">
        <v>0.35710419510640934</v>
      </c>
      <c r="K24" s="128">
        <v>56.129647649999981</v>
      </c>
      <c r="L24" s="81"/>
    </row>
    <row r="25" spans="2:12" ht="13.5" thickBot="1" x14ac:dyDescent="0.3">
      <c r="B25" s="48" t="s">
        <v>189</v>
      </c>
      <c r="C25" s="49"/>
      <c r="D25" s="104">
        <v>23656.376639295751</v>
      </c>
      <c r="E25" s="104">
        <v>22491.38454509361</v>
      </c>
      <c r="F25" s="73">
        <v>-4.9246429914671097E-2</v>
      </c>
      <c r="G25" s="104">
        <v>-1164.9920942021447</v>
      </c>
      <c r="H25" s="104">
        <v>3416.7369470110798</v>
      </c>
      <c r="I25" s="104">
        <v>3142.0897904486201</v>
      </c>
      <c r="J25" s="105">
        <v>-8.0382880163694659E-2</v>
      </c>
      <c r="K25" s="104">
        <v>-274.64715656245994</v>
      </c>
      <c r="L25" s="81"/>
    </row>
    <row r="26" spans="2:12" x14ac:dyDescent="0.25">
      <c r="B26" s="48" t="s">
        <v>190</v>
      </c>
      <c r="C26" s="49"/>
      <c r="D26" s="104">
        <v>25130.71709078889</v>
      </c>
      <c r="E26" s="104">
        <v>26974.306882347348</v>
      </c>
      <c r="F26" s="73">
        <v>7.3360015350862673E-2</v>
      </c>
      <c r="G26" s="104">
        <v>1843.5897915584603</v>
      </c>
      <c r="H26" s="104">
        <v>4370.9608924991398</v>
      </c>
      <c r="I26" s="104">
        <v>4540.0552278154801</v>
      </c>
      <c r="J26" s="105">
        <v>3.868584951343701E-2</v>
      </c>
      <c r="K26" s="104">
        <v>169.09433531634045</v>
      </c>
      <c r="L26" s="81"/>
    </row>
    <row r="27" spans="2:12" x14ac:dyDescent="0.25">
      <c r="G27" s="81"/>
      <c r="L27" s="81"/>
    </row>
    <row r="28" spans="2:12" x14ac:dyDescent="0.25">
      <c r="B28" s="14" t="s">
        <v>178</v>
      </c>
      <c r="C28" s="14"/>
      <c r="D28" s="14"/>
      <c r="E28" s="25"/>
      <c r="F28" s="14"/>
      <c r="G28" s="85"/>
      <c r="H28" s="14"/>
      <c r="I28" s="14"/>
      <c r="J28" s="14"/>
      <c r="K28" s="106"/>
      <c r="L28" s="81"/>
    </row>
    <row r="29" spans="2:12" x14ac:dyDescent="0.25">
      <c r="G29" s="81"/>
      <c r="L29" s="81"/>
    </row>
    <row r="30" spans="2:12" x14ac:dyDescent="0.25">
      <c r="B30" s="179" t="s">
        <v>138</v>
      </c>
      <c r="C30" s="179"/>
      <c r="D30" s="179"/>
      <c r="E30" s="179"/>
      <c r="F30" s="179"/>
      <c r="G30" s="188"/>
      <c r="H30" s="179"/>
      <c r="I30" s="179"/>
      <c r="J30" s="179"/>
      <c r="K30" s="179"/>
      <c r="L30" s="81"/>
    </row>
    <row r="31" spans="2:12" x14ac:dyDescent="0.25">
      <c r="B31" s="180" t="s">
        <v>137</v>
      </c>
      <c r="C31" s="180"/>
      <c r="D31" s="180"/>
      <c r="E31" s="180"/>
      <c r="F31" s="180"/>
      <c r="G31" s="189"/>
      <c r="H31" s="180"/>
      <c r="I31" s="180"/>
      <c r="J31" s="180"/>
      <c r="K31" s="180"/>
      <c r="L31" s="81"/>
    </row>
    <row r="32" spans="2:12" x14ac:dyDescent="0.25">
      <c r="D32" s="68"/>
      <c r="G32" s="81"/>
      <c r="H32" s="81"/>
    </row>
    <row r="33" spans="7:8" x14ac:dyDescent="0.25">
      <c r="G33" s="81"/>
      <c r="H33" s="81"/>
    </row>
  </sheetData>
  <mergeCells count="10">
    <mergeCell ref="H6:I6"/>
    <mergeCell ref="J6:K6"/>
    <mergeCell ref="B30:K30"/>
    <mergeCell ref="B31:K31"/>
    <mergeCell ref="B2:G2"/>
    <mergeCell ref="B3:G3"/>
    <mergeCell ref="B7:C7"/>
    <mergeCell ref="B6:C6"/>
    <mergeCell ref="D6:E6"/>
    <mergeCell ref="F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A1FF-7CCB-45C5-A67C-3F57E3F2EE9A}">
  <sheetPr>
    <tabColor theme="9" tint="0.59999389629810485"/>
  </sheetPr>
  <dimension ref="A2:K33"/>
  <sheetViews>
    <sheetView showGridLines="0" workbookViewId="0">
      <selection activeCell="B19" sqref="B19:K19"/>
    </sheetView>
  </sheetViews>
  <sheetFormatPr baseColWidth="10" defaultColWidth="11.42578125" defaultRowHeight="12.75" x14ac:dyDescent="0.25"/>
  <cols>
    <col min="1" max="1" width="11.42578125" style="23"/>
    <col min="2" max="2" width="33.42578125" style="23" customWidth="1"/>
    <col min="3" max="6" width="10.7109375" style="23" customWidth="1"/>
    <col min="7" max="16384" width="11.42578125" style="23"/>
  </cols>
  <sheetData>
    <row r="2" spans="1:10" x14ac:dyDescent="0.25">
      <c r="A2" s="23" t="s">
        <v>2</v>
      </c>
      <c r="B2" s="180" t="s">
        <v>125</v>
      </c>
      <c r="C2" s="180"/>
      <c r="D2" s="180"/>
      <c r="E2" s="180"/>
      <c r="F2" s="180"/>
      <c r="G2" s="180"/>
    </row>
    <row r="3" spans="1:10" x14ac:dyDescent="0.25">
      <c r="B3" s="180" t="s">
        <v>123</v>
      </c>
      <c r="C3" s="180"/>
      <c r="D3" s="180"/>
      <c r="E3" s="180"/>
      <c r="F3" s="180"/>
      <c r="G3" s="180"/>
    </row>
    <row r="4" spans="1:10" x14ac:dyDescent="0.25">
      <c r="B4" s="69"/>
      <c r="C4" s="69"/>
      <c r="D4" s="69"/>
      <c r="E4" s="69"/>
      <c r="F4" s="69"/>
      <c r="G4" s="69"/>
    </row>
    <row r="6" spans="1:10" ht="12.75" customHeight="1" x14ac:dyDescent="0.25">
      <c r="B6" s="193" t="s">
        <v>158</v>
      </c>
      <c r="C6" s="185" t="s">
        <v>251</v>
      </c>
      <c r="D6" s="185"/>
      <c r="E6" s="186" t="s">
        <v>8</v>
      </c>
      <c r="F6" s="187"/>
      <c r="G6" s="176" t="s">
        <v>175</v>
      </c>
      <c r="H6" s="177"/>
      <c r="I6" s="177" t="s">
        <v>8</v>
      </c>
      <c r="J6" s="178"/>
    </row>
    <row r="7" spans="1:10" ht="13.5" thickBot="1" x14ac:dyDescent="0.3">
      <c r="B7" s="194"/>
      <c r="C7" s="1">
        <v>2023</v>
      </c>
      <c r="D7" s="1">
        <v>2024</v>
      </c>
      <c r="E7" s="1" t="s">
        <v>10</v>
      </c>
      <c r="F7" s="8" t="s">
        <v>11</v>
      </c>
      <c r="G7" s="102">
        <v>2023</v>
      </c>
      <c r="H7" s="100">
        <v>2024</v>
      </c>
      <c r="I7" s="100" t="s">
        <v>10</v>
      </c>
      <c r="J7" s="103" t="s">
        <v>11</v>
      </c>
    </row>
    <row r="8" spans="1:10" ht="13.5" thickBot="1" x14ac:dyDescent="0.3">
      <c r="B8" s="9" t="s">
        <v>159</v>
      </c>
      <c r="C8" s="121">
        <v>42382.928652073249</v>
      </c>
      <c r="D8" s="121">
        <v>40213.289196643404</v>
      </c>
      <c r="E8" s="87">
        <v>-5.1191352849650595E-2</v>
      </c>
      <c r="F8" s="122">
        <v>-2169.6394554298458</v>
      </c>
      <c r="G8" s="123">
        <v>6823.8466209345306</v>
      </c>
      <c r="H8" s="121">
        <v>6136.63175750951</v>
      </c>
      <c r="I8" s="87">
        <v>-0.1007078414272603</v>
      </c>
      <c r="J8" s="122">
        <v>-687.21486342502067</v>
      </c>
    </row>
    <row r="9" spans="1:10" ht="13.5" thickBot="1" x14ac:dyDescent="0.3">
      <c r="B9" s="11" t="s">
        <v>160</v>
      </c>
      <c r="C9" s="124">
        <v>10642.601270211779</v>
      </c>
      <c r="D9" s="124">
        <v>10699.225502144491</v>
      </c>
      <c r="E9" s="88">
        <v>5.320525545873922E-3</v>
      </c>
      <c r="F9" s="125">
        <v>56.624231932712064</v>
      </c>
      <c r="G9" s="126">
        <v>1780.9136943525496</v>
      </c>
      <c r="H9" s="124">
        <v>1639.54922961325</v>
      </c>
      <c r="I9" s="88">
        <v>-7.9377493242698938E-2</v>
      </c>
      <c r="J9" s="125">
        <v>-141.36446473929959</v>
      </c>
    </row>
    <row r="10" spans="1:10" x14ac:dyDescent="0.25">
      <c r="B10" s="13" t="s">
        <v>161</v>
      </c>
      <c r="C10" s="127">
        <v>3383.3215194812451</v>
      </c>
      <c r="D10" s="127">
        <v>3369.3164408563157</v>
      </c>
      <c r="E10" s="89">
        <v>-4.1394465599228214E-3</v>
      </c>
      <c r="F10" s="128">
        <v>-14.005078624929411</v>
      </c>
      <c r="G10" s="129">
        <v>487.44866332859993</v>
      </c>
      <c r="H10" s="127">
        <v>485.65665859036898</v>
      </c>
      <c r="I10" s="89">
        <v>-3.6762942911650054E-3</v>
      </c>
      <c r="J10" s="128">
        <v>-1.7920047382309576</v>
      </c>
    </row>
    <row r="11" spans="1:10" ht="13.5" thickBot="1" x14ac:dyDescent="0.3">
      <c r="B11" s="13" t="s">
        <v>162</v>
      </c>
      <c r="C11" s="127">
        <v>2598.1444834715794</v>
      </c>
      <c r="D11" s="127">
        <v>2666.7608147106303</v>
      </c>
      <c r="E11" s="89">
        <v>2.6409744213827357E-2</v>
      </c>
      <c r="F11" s="128">
        <v>68.616331239050851</v>
      </c>
      <c r="G11" s="129">
        <v>451.94619278312859</v>
      </c>
      <c r="H11" s="127">
        <v>458.31528436998798</v>
      </c>
      <c r="I11" s="89">
        <v>1.4092588207542889E-2</v>
      </c>
      <c r="J11" s="128">
        <v>6.3690915868593834</v>
      </c>
    </row>
    <row r="12" spans="1:10" ht="13.5" thickBot="1" x14ac:dyDescent="0.3">
      <c r="B12" s="11" t="s">
        <v>163</v>
      </c>
      <c r="C12" s="124">
        <v>23006.633184564933</v>
      </c>
      <c r="D12" s="124">
        <v>21840.60736635331</v>
      </c>
      <c r="E12" s="88">
        <v>-5.0682158004496936E-2</v>
      </c>
      <c r="F12" s="125">
        <v>-1166.0258182116231</v>
      </c>
      <c r="G12" s="126">
        <v>3575.9569702396866</v>
      </c>
      <c r="H12" s="124">
        <v>3195.0276030011</v>
      </c>
      <c r="I12" s="88">
        <v>-0.10652515408009899</v>
      </c>
      <c r="J12" s="125">
        <v>-380.92936723858656</v>
      </c>
    </row>
    <row r="13" spans="1:10" x14ac:dyDescent="0.25">
      <c r="B13" s="13" t="s">
        <v>164</v>
      </c>
      <c r="C13" s="127">
        <v>8236.6123760231894</v>
      </c>
      <c r="D13" s="127">
        <v>7618.2864864756793</v>
      </c>
      <c r="E13" s="89">
        <v>-7.507041260645686E-2</v>
      </c>
      <c r="F13" s="128">
        <v>-618.32588954751009</v>
      </c>
      <c r="G13" s="129">
        <v>1161.4612312083225</v>
      </c>
      <c r="H13" s="127">
        <v>1003.38643156221</v>
      </c>
      <c r="I13" s="89">
        <v>-0.13609993635487938</v>
      </c>
      <c r="J13" s="128">
        <v>-158.07479964611252</v>
      </c>
    </row>
    <row r="14" spans="1:10" ht="13.5" thickBot="1" x14ac:dyDescent="0.3">
      <c r="B14" s="13" t="s">
        <v>165</v>
      </c>
      <c r="C14" s="127">
        <v>14770.020808541731</v>
      </c>
      <c r="D14" s="127">
        <v>14222.32087987762</v>
      </c>
      <c r="E14" s="89">
        <v>-3.7081865744384546E-2</v>
      </c>
      <c r="F14" s="128">
        <v>-547.69992866411121</v>
      </c>
      <c r="G14" s="129">
        <v>2414.4957390313743</v>
      </c>
      <c r="H14" s="127">
        <v>2191.6411714388901</v>
      </c>
      <c r="I14" s="89">
        <v>-9.2298596344546513E-2</v>
      </c>
      <c r="J14" s="128">
        <v>-222.85456759248427</v>
      </c>
    </row>
    <row r="15" spans="1:10" ht="13.5" thickBot="1" x14ac:dyDescent="0.3">
      <c r="B15" s="11" t="s">
        <v>166</v>
      </c>
      <c r="C15" s="124">
        <v>8733.6941972965615</v>
      </c>
      <c r="D15" s="124">
        <v>7673.4563282456202</v>
      </c>
      <c r="E15" s="88">
        <v>-0.12139626658546487</v>
      </c>
      <c r="F15" s="125">
        <v>-1060.2378690509413</v>
      </c>
      <c r="G15" s="126">
        <v>1466.9759563422938</v>
      </c>
      <c r="H15" s="124">
        <v>1302.05492489516</v>
      </c>
      <c r="I15" s="88">
        <v>-0.11242245023452335</v>
      </c>
      <c r="J15" s="125">
        <v>-164.92103144713383</v>
      </c>
    </row>
    <row r="16" spans="1:10" x14ac:dyDescent="0.25">
      <c r="B16" s="13" t="s">
        <v>167</v>
      </c>
      <c r="C16" s="127">
        <v>1198.0661598772836</v>
      </c>
      <c r="D16" s="127">
        <v>1052.5334289372411</v>
      </c>
      <c r="E16" s="89">
        <v>-0.12147303363860074</v>
      </c>
      <c r="F16" s="128">
        <v>-145.53273094004248</v>
      </c>
      <c r="G16" s="129">
        <v>177.03667269698357</v>
      </c>
      <c r="H16" s="127">
        <v>177.85309494234801</v>
      </c>
      <c r="I16" s="89">
        <v>4.6115995794939746E-3</v>
      </c>
      <c r="J16" s="128">
        <v>0.81642224536443564</v>
      </c>
    </row>
    <row r="17" spans="2:11" x14ac:dyDescent="0.25">
      <c r="B17" s="13" t="s">
        <v>168</v>
      </c>
      <c r="C17" s="127">
        <v>659.98241234136333</v>
      </c>
      <c r="D17" s="127">
        <v>478.99877672048234</v>
      </c>
      <c r="E17" s="89">
        <v>-0.2742249372658595</v>
      </c>
      <c r="F17" s="128">
        <v>-180.98363562088099</v>
      </c>
      <c r="G17" s="129">
        <v>132.75632026609878</v>
      </c>
      <c r="H17" s="127">
        <v>96.841711629080805</v>
      </c>
      <c r="I17" s="89">
        <v>-0.27053031121252979</v>
      </c>
      <c r="J17" s="128">
        <v>-35.914608637017977</v>
      </c>
    </row>
    <row r="18" spans="2:11" x14ac:dyDescent="0.25">
      <c r="G18" s="81"/>
    </row>
    <row r="19" spans="2:11" x14ac:dyDescent="0.25">
      <c r="B19" s="179" t="s">
        <v>138</v>
      </c>
      <c r="C19" s="179"/>
      <c r="D19" s="179"/>
      <c r="E19" s="179"/>
      <c r="F19" s="179"/>
      <c r="G19" s="188"/>
      <c r="H19" s="179"/>
      <c r="I19" s="179"/>
      <c r="J19" s="179"/>
      <c r="K19" s="179"/>
    </row>
    <row r="20" spans="2:11" ht="24" customHeight="1" x14ac:dyDescent="0.25">
      <c r="B20" s="180" t="s">
        <v>137</v>
      </c>
      <c r="C20" s="180"/>
      <c r="D20" s="180"/>
      <c r="E20" s="180"/>
      <c r="F20" s="180"/>
      <c r="G20" s="189"/>
      <c r="H20" s="180"/>
      <c r="I20" s="180"/>
      <c r="J20" s="180"/>
      <c r="K20" s="180"/>
    </row>
    <row r="21" spans="2:11" x14ac:dyDescent="0.25">
      <c r="H21" s="81"/>
    </row>
    <row r="22" spans="2:11" x14ac:dyDescent="0.25">
      <c r="H22" s="81"/>
    </row>
    <row r="23" spans="2:11" x14ac:dyDescent="0.25">
      <c r="H23" s="81"/>
    </row>
    <row r="24" spans="2:11" x14ac:dyDescent="0.25">
      <c r="H24" s="81"/>
    </row>
    <row r="25" spans="2:11" x14ac:dyDescent="0.25">
      <c r="H25" s="81"/>
    </row>
    <row r="26" spans="2:11" x14ac:dyDescent="0.25">
      <c r="H26" s="81"/>
    </row>
    <row r="27" spans="2:11" x14ac:dyDescent="0.25">
      <c r="H27" s="81"/>
    </row>
    <row r="28" spans="2:11" x14ac:dyDescent="0.25">
      <c r="H28" s="81"/>
    </row>
    <row r="29" spans="2:11" x14ac:dyDescent="0.25">
      <c r="H29" s="81"/>
    </row>
    <row r="30" spans="2:11" x14ac:dyDescent="0.25">
      <c r="H30" s="81"/>
    </row>
    <row r="31" spans="2:11" x14ac:dyDescent="0.25">
      <c r="H31" s="81"/>
    </row>
    <row r="32" spans="2:11" x14ac:dyDescent="0.25">
      <c r="H32" s="81"/>
    </row>
    <row r="33" spans="8:8" x14ac:dyDescent="0.25">
      <c r="H33" s="81"/>
    </row>
  </sheetData>
  <mergeCells count="9">
    <mergeCell ref="I6:J6"/>
    <mergeCell ref="B19:K19"/>
    <mergeCell ref="B20:K20"/>
    <mergeCell ref="B2:G2"/>
    <mergeCell ref="B3:G3"/>
    <mergeCell ref="B6:B7"/>
    <mergeCell ref="C6:D6"/>
    <mergeCell ref="E6:F6"/>
    <mergeCell ref="G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544A-9679-4454-A96D-368612DA1C3F}">
  <sheetPr>
    <tabColor theme="9" tint="0.39997558519241921"/>
  </sheetPr>
  <dimension ref="A2:L67"/>
  <sheetViews>
    <sheetView showGridLines="0" topLeftCell="A32" workbookViewId="0">
      <selection activeCell="I64" sqref="I64"/>
    </sheetView>
  </sheetViews>
  <sheetFormatPr baseColWidth="10" defaultColWidth="11.42578125" defaultRowHeight="12.75" x14ac:dyDescent="0.25"/>
  <cols>
    <col min="1" max="1" width="11.42578125" style="23"/>
    <col min="2" max="2" width="38.140625" style="23" bestFit="1" customWidth="1"/>
    <col min="3" max="7" width="9.140625" style="23" customWidth="1"/>
    <col min="8" max="16384" width="11.42578125" style="23"/>
  </cols>
  <sheetData>
    <row r="2" spans="1:12" x14ac:dyDescent="0.25">
      <c r="A2" s="23" t="s">
        <v>3</v>
      </c>
      <c r="B2" s="180" t="s">
        <v>126</v>
      </c>
      <c r="C2" s="180"/>
      <c r="D2" s="180"/>
      <c r="E2" s="180"/>
      <c r="F2" s="180"/>
      <c r="G2" s="180"/>
    </row>
    <row r="3" spans="1:12" x14ac:dyDescent="0.25">
      <c r="B3" s="180" t="s">
        <v>123</v>
      </c>
      <c r="C3" s="180"/>
      <c r="D3" s="180"/>
      <c r="E3" s="180"/>
      <c r="F3" s="180"/>
      <c r="G3" s="180"/>
    </row>
    <row r="6" spans="1:12" x14ac:dyDescent="0.25">
      <c r="B6" s="201" t="s">
        <v>18</v>
      </c>
      <c r="C6" s="198" t="s">
        <v>251</v>
      </c>
      <c r="D6" s="199"/>
      <c r="E6" s="199"/>
      <c r="F6" s="199"/>
      <c r="G6" s="200"/>
      <c r="H6" s="195" t="s">
        <v>175</v>
      </c>
      <c r="I6" s="196"/>
      <c r="J6" s="196"/>
      <c r="K6" s="196"/>
      <c r="L6" s="197"/>
    </row>
    <row r="7" spans="1:12" ht="34.5" customHeight="1" thickBot="1" x14ac:dyDescent="0.3">
      <c r="B7" s="202"/>
      <c r="C7" s="33">
        <f>+'Cuadro 3'!C7</f>
        <v>2023</v>
      </c>
      <c r="D7" s="33">
        <f>+'Cuadro 3'!D7</f>
        <v>2024</v>
      </c>
      <c r="E7" s="34" t="s">
        <v>191</v>
      </c>
      <c r="F7" s="33" t="s">
        <v>192</v>
      </c>
      <c r="G7" s="34" t="s">
        <v>193</v>
      </c>
      <c r="H7" s="107">
        <f>+C7</f>
        <v>2023</v>
      </c>
      <c r="I7" s="107">
        <f>+D7</f>
        <v>2024</v>
      </c>
      <c r="J7" s="108" t="str">
        <f>+E7</f>
        <v>% Var.
'2024/2023</v>
      </c>
      <c r="K7" s="107" t="str">
        <f>+F7</f>
        <v>US$ Dif.
'2024/2023</v>
      </c>
      <c r="L7" s="108" t="str">
        <f>+G7</f>
        <v>% Part.
2024</v>
      </c>
    </row>
    <row r="8" spans="1:12" ht="13.5" thickTop="1" x14ac:dyDescent="0.25">
      <c r="B8" s="62" t="s">
        <v>196</v>
      </c>
      <c r="C8" s="136">
        <v>11247.46076809234</v>
      </c>
      <c r="D8" s="136">
        <v>14610.42904907949</v>
      </c>
      <c r="E8" s="93">
        <v>0.29899800055559878</v>
      </c>
      <c r="F8" s="217">
        <v>3362.9682809871501</v>
      </c>
      <c r="G8" s="71">
        <v>0.2953649009538436</v>
      </c>
      <c r="H8" s="136">
        <v>2115.0842128132999</v>
      </c>
      <c r="I8" s="136">
        <v>2458.2085540418502</v>
      </c>
      <c r="J8" s="71">
        <v>0.1622272716849209</v>
      </c>
      <c r="K8" s="167">
        <v>343.12434122855029</v>
      </c>
      <c r="L8" s="71">
        <v>0.31998986587698142</v>
      </c>
    </row>
    <row r="9" spans="1:12" x14ac:dyDescent="0.25">
      <c r="B9" s="63" t="s">
        <v>197</v>
      </c>
      <c r="C9" s="137">
        <v>8511.5014633165501</v>
      </c>
      <c r="D9" s="137">
        <v>8418.0619290716186</v>
      </c>
      <c r="E9" s="90">
        <v>-1.0978031860494175E-2</v>
      </c>
      <c r="F9" s="163">
        <v>-93.439534244931565</v>
      </c>
      <c r="G9" s="213">
        <v>0.17017980920007361</v>
      </c>
      <c r="H9" s="137">
        <v>1471.63212794584</v>
      </c>
      <c r="I9" s="137">
        <v>1558.01011502912</v>
      </c>
      <c r="J9" s="90">
        <v>5.8695366486629874E-2</v>
      </c>
      <c r="K9" s="109">
        <v>86.377987083280004</v>
      </c>
      <c r="L9" s="110">
        <v>0.20280925592070853</v>
      </c>
    </row>
    <row r="10" spans="1:12" x14ac:dyDescent="0.25">
      <c r="B10" s="64" t="s">
        <v>198</v>
      </c>
      <c r="C10" s="138">
        <v>3121.6062831100003</v>
      </c>
      <c r="D10" s="138">
        <v>2984.1489763100003</v>
      </c>
      <c r="E10" s="65">
        <v>-4.4034158805912438E-2</v>
      </c>
      <c r="F10" s="95">
        <v>-137.45730679999997</v>
      </c>
      <c r="G10" s="65">
        <v>6.0327651149632004E-2</v>
      </c>
      <c r="H10" s="138">
        <v>463.63533179000012</v>
      </c>
      <c r="I10" s="138">
        <v>407.89048880000001</v>
      </c>
      <c r="J10" s="65">
        <v>-0.12023424266390748</v>
      </c>
      <c r="K10" s="91">
        <v>-55.744842990000109</v>
      </c>
      <c r="L10" s="65">
        <v>5.3095911080857101E-2</v>
      </c>
    </row>
    <row r="11" spans="1:12" x14ac:dyDescent="0.25">
      <c r="B11" s="63" t="s">
        <v>199</v>
      </c>
      <c r="C11" s="137">
        <v>2862.0360547800001</v>
      </c>
      <c r="D11" s="137">
        <v>1665.87992525</v>
      </c>
      <c r="E11" s="90">
        <v>-0.41793887520468243</v>
      </c>
      <c r="F11" s="163">
        <v>-1196.15612953</v>
      </c>
      <c r="G11" s="74">
        <v>3.3677481850094136E-2</v>
      </c>
      <c r="H11" s="137">
        <v>420.80024112000001</v>
      </c>
      <c r="I11" s="137">
        <v>230.0895175</v>
      </c>
      <c r="J11" s="90">
        <v>-0.45320963484337651</v>
      </c>
      <c r="K11" s="109">
        <v>-190.71072362000001</v>
      </c>
      <c r="L11" s="111">
        <v>2.9951207241332746E-2</v>
      </c>
    </row>
    <row r="12" spans="1:12" x14ac:dyDescent="0.25">
      <c r="B12" s="64" t="s">
        <v>201</v>
      </c>
      <c r="C12" s="138">
        <v>1216.80614264</v>
      </c>
      <c r="D12" s="138">
        <v>879.92382264999992</v>
      </c>
      <c r="E12" s="65">
        <v>-0.27685783970410882</v>
      </c>
      <c r="F12" s="95">
        <v>-336.88231999000004</v>
      </c>
      <c r="G12" s="65">
        <v>1.7788568142036817E-2</v>
      </c>
      <c r="H12" s="138">
        <v>166.45557456</v>
      </c>
      <c r="I12" s="138">
        <v>147.08447222999999</v>
      </c>
      <c r="J12" s="65">
        <v>-0.11637400778678986</v>
      </c>
      <c r="K12" s="91">
        <v>-19.371102330000014</v>
      </c>
      <c r="L12" s="65">
        <v>1.9146276447569069E-2</v>
      </c>
    </row>
    <row r="13" spans="1:12" x14ac:dyDescent="0.25">
      <c r="B13" s="63" t="s">
        <v>207</v>
      </c>
      <c r="C13" s="137">
        <v>771.73442215999989</v>
      </c>
      <c r="D13" s="137">
        <v>880.55717227999992</v>
      </c>
      <c r="E13" s="90">
        <v>0.14101062100536743</v>
      </c>
      <c r="F13" s="163">
        <v>108.82275012000002</v>
      </c>
      <c r="G13" s="74">
        <v>1.7801371958413852E-2</v>
      </c>
      <c r="H13" s="137">
        <v>153.21566514</v>
      </c>
      <c r="I13" s="137">
        <v>142.28659852999999</v>
      </c>
      <c r="J13" s="90">
        <v>-7.1331261069249252E-2</v>
      </c>
      <c r="K13" s="109">
        <v>-10.929066610000007</v>
      </c>
      <c r="L13" s="111">
        <v>1.8521727745534261E-2</v>
      </c>
    </row>
    <row r="14" spans="1:12" x14ac:dyDescent="0.25">
      <c r="B14" s="64" t="s">
        <v>203</v>
      </c>
      <c r="C14" s="138">
        <v>522.8904904542876</v>
      </c>
      <c r="D14" s="138">
        <v>668.58917744510336</v>
      </c>
      <c r="E14" s="65">
        <v>0.27864091937153534</v>
      </c>
      <c r="F14" s="95">
        <v>145.69868699081576</v>
      </c>
      <c r="G14" s="65">
        <v>1.3516220195280751E-2</v>
      </c>
      <c r="H14" s="138">
        <v>116.742552603051</v>
      </c>
      <c r="I14" s="138">
        <v>121.045897570634</v>
      </c>
      <c r="J14" s="65">
        <v>3.6861837193292057E-2</v>
      </c>
      <c r="K14" s="91">
        <v>4.3033449675830013</v>
      </c>
      <c r="L14" s="65">
        <v>1.5756783721584337E-2</v>
      </c>
    </row>
    <row r="15" spans="1:12" x14ac:dyDescent="0.25">
      <c r="B15" s="63" t="s">
        <v>205</v>
      </c>
      <c r="C15" s="137">
        <v>511.61598223000004</v>
      </c>
      <c r="D15" s="137">
        <v>720.36963096999989</v>
      </c>
      <c r="E15" s="90">
        <v>0.40802800536077344</v>
      </c>
      <c r="F15" s="163">
        <v>208.75364873999985</v>
      </c>
      <c r="G15" s="74">
        <v>1.4563015499877898E-2</v>
      </c>
      <c r="H15" s="137">
        <v>64.20799962000001</v>
      </c>
      <c r="I15" s="137">
        <v>120.14623143</v>
      </c>
      <c r="J15" s="90">
        <v>0.87120346593971631</v>
      </c>
      <c r="K15" s="109">
        <v>55.938231809999991</v>
      </c>
      <c r="L15" s="111">
        <v>1.5639672401960059E-2</v>
      </c>
    </row>
    <row r="16" spans="1:12" x14ac:dyDescent="0.25">
      <c r="B16" s="64" t="s">
        <v>202</v>
      </c>
      <c r="C16" s="138">
        <v>682.07867465000004</v>
      </c>
      <c r="D16" s="138">
        <v>695.0419068299999</v>
      </c>
      <c r="E16" s="65">
        <v>1.9005479370326039E-2</v>
      </c>
      <c r="F16" s="95">
        <v>12.963232179999864</v>
      </c>
      <c r="G16" s="65">
        <v>1.4050989418585734E-2</v>
      </c>
      <c r="H16" s="138">
        <v>145.98529578</v>
      </c>
      <c r="I16" s="138">
        <v>119.99491209999999</v>
      </c>
      <c r="J16" s="65">
        <v>-0.17803425708824505</v>
      </c>
      <c r="K16" s="91">
        <v>-25.990383680000008</v>
      </c>
      <c r="L16" s="65">
        <v>1.5619974865706805E-2</v>
      </c>
    </row>
    <row r="17" spans="2:12" x14ac:dyDescent="0.25">
      <c r="B17" s="63" t="s">
        <v>206</v>
      </c>
      <c r="C17" s="137">
        <v>558.79980136133884</v>
      </c>
      <c r="D17" s="137">
        <v>609.05161330372255</v>
      </c>
      <c r="E17" s="90">
        <v>8.9928113467401261E-2</v>
      </c>
      <c r="F17" s="163">
        <v>50.251811942383711</v>
      </c>
      <c r="G17" s="74">
        <v>1.2312606894358558E-2</v>
      </c>
      <c r="H17" s="137">
        <v>80.088655570983875</v>
      </c>
      <c r="I17" s="137">
        <v>97.984552075322298</v>
      </c>
      <c r="J17" s="90">
        <v>0.22345107901676542</v>
      </c>
      <c r="K17" s="214">
        <v>17.895896504338424</v>
      </c>
      <c r="L17" s="111">
        <v>1.275484280007297E-2</v>
      </c>
    </row>
    <row r="18" spans="2:12" x14ac:dyDescent="0.25">
      <c r="B18" s="64" t="s">
        <v>17</v>
      </c>
      <c r="C18" s="138">
        <v>592.01319382749534</v>
      </c>
      <c r="D18" s="138">
        <v>608.67550437271018</v>
      </c>
      <c r="E18" s="65">
        <v>2.8145167572177554E-2</v>
      </c>
      <c r="F18" s="95">
        <v>16.662310545214837</v>
      </c>
      <c r="G18" s="65">
        <v>1.2305003464179804E-2</v>
      </c>
      <c r="H18" s="138">
        <v>116.53055036000001</v>
      </c>
      <c r="I18" s="138">
        <v>96.259634750000004</v>
      </c>
      <c r="J18" s="65">
        <v>-0.17395365891070358</v>
      </c>
      <c r="K18" s="91">
        <v>-20.270915610000003</v>
      </c>
      <c r="L18" s="65">
        <v>1.2530306902713399E-2</v>
      </c>
    </row>
    <row r="19" spans="2:12" x14ac:dyDescent="0.25">
      <c r="B19" s="63" t="s">
        <v>204</v>
      </c>
      <c r="C19" s="137">
        <v>301.19302475940202</v>
      </c>
      <c r="D19" s="137">
        <v>310.85385479293961</v>
      </c>
      <c r="E19" s="90">
        <v>3.2075211706030782E-2</v>
      </c>
      <c r="F19" s="163">
        <v>9.660830033537593</v>
      </c>
      <c r="G19" s="74">
        <v>6.2842314707946103E-3</v>
      </c>
      <c r="H19" s="137">
        <v>88.774499210754527</v>
      </c>
      <c r="I19" s="137">
        <v>94.930394947584503</v>
      </c>
      <c r="J19" s="90">
        <v>6.934306350988928E-2</v>
      </c>
      <c r="K19" s="109">
        <v>6.1558957368299758</v>
      </c>
      <c r="L19" s="111">
        <v>1.235727713052669E-2</v>
      </c>
    </row>
    <row r="20" spans="2:12" x14ac:dyDescent="0.25">
      <c r="B20" s="64" t="s">
        <v>211</v>
      </c>
      <c r="C20" s="138">
        <v>649.17592075999994</v>
      </c>
      <c r="D20" s="138">
        <v>518.29014513999994</v>
      </c>
      <c r="E20" s="65">
        <v>-0.20161834632863473</v>
      </c>
      <c r="F20" s="95">
        <v>-130.88577562</v>
      </c>
      <c r="G20" s="65">
        <v>1.0477770151060294E-2</v>
      </c>
      <c r="H20" s="138">
        <v>75.225660810000008</v>
      </c>
      <c r="I20" s="138">
        <v>83.034861570000004</v>
      </c>
      <c r="J20" s="65">
        <v>0.10381033115447069</v>
      </c>
      <c r="K20" s="91">
        <v>7.809200759999996</v>
      </c>
      <c r="L20" s="65">
        <v>1.080881204046354E-2</v>
      </c>
    </row>
    <row r="21" spans="2:12" x14ac:dyDescent="0.25">
      <c r="B21" s="63" t="s">
        <v>210</v>
      </c>
      <c r="C21" s="137">
        <v>360.99230954000001</v>
      </c>
      <c r="D21" s="137">
        <v>357.66173641</v>
      </c>
      <c r="E21" s="90">
        <v>-9.2261608959040009E-3</v>
      </c>
      <c r="F21" s="163">
        <v>-3.3305731300000048</v>
      </c>
      <c r="G21" s="74">
        <v>7.2305011026609876E-3</v>
      </c>
      <c r="H21" s="137">
        <v>57.577872840000012</v>
      </c>
      <c r="I21" s="137">
        <v>74.132758469999999</v>
      </c>
      <c r="J21" s="90">
        <v>0.28752166089920417</v>
      </c>
      <c r="K21" s="109">
        <v>16.554885629999987</v>
      </c>
      <c r="L21" s="111">
        <v>9.6500076858418177E-3</v>
      </c>
    </row>
    <row r="22" spans="2:12" x14ac:dyDescent="0.25">
      <c r="B22" s="64" t="s">
        <v>221</v>
      </c>
      <c r="C22" s="138">
        <v>155.84707031000002</v>
      </c>
      <c r="D22" s="138">
        <v>158.54996788</v>
      </c>
      <c r="E22" s="65">
        <v>1.734326840166811E-2</v>
      </c>
      <c r="F22" s="95">
        <v>2.7028975699999762</v>
      </c>
      <c r="G22" s="65">
        <v>3.2052512216991843E-3</v>
      </c>
      <c r="H22" s="138">
        <v>28.752605419999998</v>
      </c>
      <c r="I22" s="138">
        <v>73.010010919999999</v>
      </c>
      <c r="J22" s="65">
        <v>1.5392485256037016</v>
      </c>
      <c r="K22" s="91">
        <v>44.257405500000004</v>
      </c>
      <c r="L22" s="65">
        <v>9.503857418262816E-3</v>
      </c>
    </row>
    <row r="23" spans="2:12" x14ac:dyDescent="0.25">
      <c r="B23" s="63" t="s">
        <v>209</v>
      </c>
      <c r="C23" s="163">
        <v>300.52617230000004</v>
      </c>
      <c r="D23" s="163">
        <v>300.96878263947258</v>
      </c>
      <c r="E23" s="90">
        <v>1.4727846699178482E-3</v>
      </c>
      <c r="F23" s="163">
        <v>0.44261033947253736</v>
      </c>
      <c r="G23" s="74">
        <v>6.0843945359775357E-3</v>
      </c>
      <c r="H23" s="137">
        <v>67.717632930000008</v>
      </c>
      <c r="I23" s="137">
        <v>71.925845539999997</v>
      </c>
      <c r="J23" s="90">
        <v>6.2143527880692995E-2</v>
      </c>
      <c r="K23" s="109">
        <v>4.2082126099999897</v>
      </c>
      <c r="L23" s="111">
        <v>9.3627294680064185E-3</v>
      </c>
    </row>
    <row r="24" spans="2:12" x14ac:dyDescent="0.25">
      <c r="B24" s="64" t="s">
        <v>208</v>
      </c>
      <c r="C24" s="138">
        <v>142.67832338180409</v>
      </c>
      <c r="D24" s="138">
        <v>146.31409364636241</v>
      </c>
      <c r="E24" s="65">
        <v>2.5482288958702304E-2</v>
      </c>
      <c r="F24" s="95">
        <v>3.6357702645583174</v>
      </c>
      <c r="G24" s="65">
        <v>2.9578903968417E-3</v>
      </c>
      <c r="H24" s="138">
        <v>45.535849950058726</v>
      </c>
      <c r="I24" s="138">
        <v>59.088830488272997</v>
      </c>
      <c r="J24" s="65">
        <v>0.29763319567062996</v>
      </c>
      <c r="K24" s="91">
        <v>13.552980538214271</v>
      </c>
      <c r="L24" s="65">
        <v>7.6917098476780689E-3</v>
      </c>
    </row>
    <row r="25" spans="2:12" x14ac:dyDescent="0.25">
      <c r="B25" s="63" t="s">
        <v>216</v>
      </c>
      <c r="C25" s="137">
        <v>365.10597798999999</v>
      </c>
      <c r="D25" s="137">
        <v>355.22081854000498</v>
      </c>
      <c r="E25" s="90">
        <v>-2.7074767453590609E-2</v>
      </c>
      <c r="F25" s="163">
        <v>-9.8851594499950011</v>
      </c>
      <c r="G25" s="74">
        <v>7.1811554289312367E-3</v>
      </c>
      <c r="H25" s="137">
        <v>65.363867029999994</v>
      </c>
      <c r="I25" s="137">
        <v>58.24652261</v>
      </c>
      <c r="J25" s="90">
        <v>-0.10888805609884367</v>
      </c>
      <c r="K25" s="109">
        <v>-7.1173444199999949</v>
      </c>
      <c r="L25" s="111">
        <v>7.582064966428049E-3</v>
      </c>
    </row>
    <row r="26" spans="2:12" x14ac:dyDescent="0.25">
      <c r="B26" s="64" t="s">
        <v>220</v>
      </c>
      <c r="C26" s="138">
        <v>257.4946076057123</v>
      </c>
      <c r="D26" s="138">
        <v>242.20706556389712</v>
      </c>
      <c r="E26" s="65">
        <v>-5.9370338602291017E-2</v>
      </c>
      <c r="F26" s="95">
        <v>-15.287542041815186</v>
      </c>
      <c r="G26" s="65">
        <v>4.8964657841522336E-3</v>
      </c>
      <c r="H26" s="138">
        <v>60.348746316949203</v>
      </c>
      <c r="I26" s="138">
        <v>46.966004369366303</v>
      </c>
      <c r="J26" s="65">
        <v>-0.22175675161994712</v>
      </c>
      <c r="K26" s="91">
        <v>-13.3827419475829</v>
      </c>
      <c r="L26" s="65">
        <v>6.1136576122561926E-3</v>
      </c>
    </row>
    <row r="27" spans="2:12" x14ac:dyDescent="0.25">
      <c r="B27" s="63" t="s">
        <v>212</v>
      </c>
      <c r="C27" s="137">
        <v>249.74009282999998</v>
      </c>
      <c r="D27" s="137">
        <v>288.47711332</v>
      </c>
      <c r="E27" s="90">
        <v>0.15510933807640015</v>
      </c>
      <c r="F27" s="163">
        <v>38.73702049000002</v>
      </c>
      <c r="G27" s="74">
        <v>5.8318625494835014E-3</v>
      </c>
      <c r="H27" s="137">
        <v>44.955458030000003</v>
      </c>
      <c r="I27" s="137">
        <v>46.358391709999999</v>
      </c>
      <c r="J27" s="90">
        <v>3.1207193552867052E-2</v>
      </c>
      <c r="K27" s="109">
        <v>1.4029336799999967</v>
      </c>
      <c r="L27" s="111">
        <v>6.0345634715023118E-3</v>
      </c>
    </row>
    <row r="28" spans="2:12" x14ac:dyDescent="0.25">
      <c r="B28" s="64" t="s">
        <v>222</v>
      </c>
      <c r="C28" s="138">
        <v>178.28780007283507</v>
      </c>
      <c r="D28" s="138">
        <v>198.92345383</v>
      </c>
      <c r="E28" s="65">
        <v>0.11574349870678047</v>
      </c>
      <c r="F28" s="95">
        <v>20.635653757164931</v>
      </c>
      <c r="G28" s="65">
        <v>4.0214429049635755E-3</v>
      </c>
      <c r="H28" s="138">
        <v>14.663332420000003</v>
      </c>
      <c r="I28" s="138">
        <v>46.041781329999999</v>
      </c>
      <c r="J28" s="65">
        <v>2.1399261785268857</v>
      </c>
      <c r="K28" s="91">
        <v>31.378448909999996</v>
      </c>
      <c r="L28" s="65">
        <v>5.9933496725897342E-3</v>
      </c>
    </row>
    <row r="29" spans="2:12" x14ac:dyDescent="0.25">
      <c r="B29" s="63" t="s">
        <v>224</v>
      </c>
      <c r="C29" s="137">
        <v>124.70059860000001</v>
      </c>
      <c r="D29" s="137">
        <v>126.29726771</v>
      </c>
      <c r="E29" s="90">
        <v>1.2804021215019112E-2</v>
      </c>
      <c r="F29" s="163">
        <v>1.5966691099999935</v>
      </c>
      <c r="G29" s="74">
        <v>2.5532296034972016E-3</v>
      </c>
      <c r="H29" s="137">
        <v>39.199450470000002</v>
      </c>
      <c r="I29" s="137">
        <v>40.442960599999999</v>
      </c>
      <c r="J29" s="90">
        <v>3.1722641901617443E-2</v>
      </c>
      <c r="K29" s="109">
        <v>1.2435101299999971</v>
      </c>
      <c r="L29" s="111">
        <v>5.2645401126700823E-3</v>
      </c>
    </row>
    <row r="30" spans="2:12" x14ac:dyDescent="0.25">
      <c r="B30" s="64" t="s">
        <v>230</v>
      </c>
      <c r="C30" s="138">
        <v>218.31832795000003</v>
      </c>
      <c r="D30" s="138">
        <v>169.34791492000002</v>
      </c>
      <c r="E30" s="65">
        <v>-0.22430738403793271</v>
      </c>
      <c r="F30" s="95">
        <v>-48.970413030000003</v>
      </c>
      <c r="G30" s="65">
        <v>3.4235428644196556E-3</v>
      </c>
      <c r="H30" s="138">
        <v>29.786604360000002</v>
      </c>
      <c r="I30" s="138">
        <v>40.031005479999997</v>
      </c>
      <c r="J30" s="65">
        <v>0.34392645083630446</v>
      </c>
      <c r="K30" s="91">
        <v>10.244401119999996</v>
      </c>
      <c r="L30" s="65">
        <v>5.2109151005125939E-3</v>
      </c>
    </row>
    <row r="31" spans="2:12" x14ac:dyDescent="0.25">
      <c r="B31" s="63" t="s">
        <v>213</v>
      </c>
      <c r="C31" s="137">
        <v>207.32596694999995</v>
      </c>
      <c r="D31" s="137">
        <v>261.70307728</v>
      </c>
      <c r="E31" s="90">
        <v>0.2622783394185928</v>
      </c>
      <c r="F31" s="163">
        <v>54.37711033000005</v>
      </c>
      <c r="G31" s="74">
        <v>5.2905977805623259E-3</v>
      </c>
      <c r="H31" s="137">
        <v>34.30355397999999</v>
      </c>
      <c r="I31" s="137">
        <v>38.98455165</v>
      </c>
      <c r="J31" s="90">
        <v>0.13645809622901384</v>
      </c>
      <c r="K31" s="109">
        <v>4.6809976700000107</v>
      </c>
      <c r="L31" s="111">
        <v>5.0746961372527127E-3</v>
      </c>
    </row>
    <row r="32" spans="2:12" x14ac:dyDescent="0.25">
      <c r="B32" s="64" t="s">
        <v>218</v>
      </c>
      <c r="C32" s="138">
        <v>176.02661222</v>
      </c>
      <c r="D32" s="138">
        <v>175.58040597999999</v>
      </c>
      <c r="E32" s="65">
        <v>-2.5348794388108109E-3</v>
      </c>
      <c r="F32" s="95">
        <v>-0.4462062400000093</v>
      </c>
      <c r="G32" s="65">
        <v>3.5495391030276238E-3</v>
      </c>
      <c r="H32" s="138">
        <v>45.338264819999992</v>
      </c>
      <c r="I32" s="138">
        <v>33.961354030000003</v>
      </c>
      <c r="J32" s="65">
        <v>-0.25093397012806085</v>
      </c>
      <c r="K32" s="91">
        <v>-11.37691078999999</v>
      </c>
      <c r="L32" s="65">
        <v>4.4208165752218642E-3</v>
      </c>
    </row>
    <row r="33" spans="2:12" x14ac:dyDescent="0.25">
      <c r="B33" s="63" t="s">
        <v>215</v>
      </c>
      <c r="C33" s="137">
        <v>270.23802163633911</v>
      </c>
      <c r="D33" s="137">
        <v>241.15149145720659</v>
      </c>
      <c r="E33" s="90">
        <v>-0.1076330044270174</v>
      </c>
      <c r="F33" s="163">
        <v>-29.086530179132524</v>
      </c>
      <c r="G33" s="74">
        <v>4.8751262642500624E-3</v>
      </c>
      <c r="H33" s="137">
        <v>38.113942853469894</v>
      </c>
      <c r="I33" s="137">
        <v>33.915481783942496</v>
      </c>
      <c r="J33" s="90">
        <v>-0.11015551672700186</v>
      </c>
      <c r="K33" s="109">
        <v>-4.1984610695273972</v>
      </c>
      <c r="L33" s="111">
        <v>4.4148452942907642E-3</v>
      </c>
    </row>
    <row r="34" spans="2:12" x14ac:dyDescent="0.25">
      <c r="B34" s="64" t="s">
        <v>217</v>
      </c>
      <c r="C34" s="138">
        <v>267.79345310000002</v>
      </c>
      <c r="D34" s="138">
        <v>251.78022967000004</v>
      </c>
      <c r="E34" s="65">
        <v>-5.979691902333506E-2</v>
      </c>
      <c r="F34" s="95">
        <v>-16.013223429999982</v>
      </c>
      <c r="G34" s="65">
        <v>5.0899971759077777E-3</v>
      </c>
      <c r="H34" s="138">
        <v>22.052402799999996</v>
      </c>
      <c r="I34" s="138">
        <v>32.15167289</v>
      </c>
      <c r="J34" s="65">
        <v>0.45796687923730506</v>
      </c>
      <c r="K34" s="91">
        <v>10.099270090000005</v>
      </c>
      <c r="L34" s="65">
        <v>4.1852468045786998E-3</v>
      </c>
    </row>
    <row r="35" spans="2:12" x14ac:dyDescent="0.25">
      <c r="B35" s="63" t="s">
        <v>226</v>
      </c>
      <c r="C35" s="137">
        <v>181.38233804000001</v>
      </c>
      <c r="D35" s="137">
        <v>150.51864713000001</v>
      </c>
      <c r="E35" s="90">
        <v>-0.17015819314884828</v>
      </c>
      <c r="F35" s="163">
        <v>-30.863690910000003</v>
      </c>
      <c r="G35" s="74">
        <v>3.0428897845446914E-3</v>
      </c>
      <c r="H35" s="137">
        <v>40.241685220000001</v>
      </c>
      <c r="I35" s="137">
        <v>32.049279820000002</v>
      </c>
      <c r="J35" s="90">
        <v>-0.20358007760391694</v>
      </c>
      <c r="K35" s="109">
        <v>-8.1924053999999984</v>
      </c>
      <c r="L35" s="111">
        <v>4.1719180962873879E-3</v>
      </c>
    </row>
    <row r="36" spans="2:12" x14ac:dyDescent="0.25">
      <c r="B36" s="64" t="s">
        <v>219</v>
      </c>
      <c r="C36" s="138">
        <v>246.51728859563985</v>
      </c>
      <c r="D36" s="138">
        <v>197.73257350279297</v>
      </c>
      <c r="E36" s="65">
        <v>-0.19789571502576442</v>
      </c>
      <c r="F36" s="95">
        <v>-48.784715092846881</v>
      </c>
      <c r="G36" s="65">
        <v>3.9973680301798303E-3</v>
      </c>
      <c r="H36" s="138">
        <v>37.570154315691923</v>
      </c>
      <c r="I36" s="138">
        <v>28.593561461339998</v>
      </c>
      <c r="J36" s="65">
        <v>-0.23892882576217345</v>
      </c>
      <c r="K36" s="91">
        <v>-8.9765928543519244</v>
      </c>
      <c r="L36" s="65">
        <v>3.7220804076673309E-3</v>
      </c>
    </row>
    <row r="37" spans="2:12" x14ac:dyDescent="0.25">
      <c r="B37" s="63" t="s">
        <v>229</v>
      </c>
      <c r="C37" s="137">
        <v>194.62059034999999</v>
      </c>
      <c r="D37" s="137">
        <v>178.01133709000001</v>
      </c>
      <c r="E37" s="90">
        <v>-8.5341706291869657E-2</v>
      </c>
      <c r="F37" s="163">
        <v>-16.609253259999974</v>
      </c>
      <c r="G37" s="74">
        <v>3.5986828840979005E-3</v>
      </c>
      <c r="H37" s="137">
        <v>38.066708049999995</v>
      </c>
      <c r="I37" s="137">
        <v>27.872827969999999</v>
      </c>
      <c r="J37" s="90">
        <v>-0.26778990362419841</v>
      </c>
      <c r="K37" s="109">
        <v>-10.193880079999996</v>
      </c>
      <c r="L37" s="111">
        <v>3.6282611046436998E-3</v>
      </c>
    </row>
    <row r="38" spans="2:12" x14ac:dyDescent="0.25">
      <c r="B38" s="64" t="s">
        <v>225</v>
      </c>
      <c r="C38" s="138">
        <v>209.35528379106808</v>
      </c>
      <c r="D38" s="138">
        <v>180.20752259260908</v>
      </c>
      <c r="E38" s="65">
        <v>-0.13922629833191991</v>
      </c>
      <c r="F38" s="95">
        <v>-29.147761198458994</v>
      </c>
      <c r="G38" s="65">
        <v>3.6430810404610952E-3</v>
      </c>
      <c r="H38" s="138">
        <v>26.258449939525327</v>
      </c>
      <c r="I38" s="138">
        <v>26.132351210833299</v>
      </c>
      <c r="J38" s="65">
        <v>-4.802215248136954E-3</v>
      </c>
      <c r="K38" s="91">
        <v>-0.12609872869202832</v>
      </c>
      <c r="L38" s="65">
        <v>3.4016998050289747E-3</v>
      </c>
    </row>
    <row r="39" spans="2:12" x14ac:dyDescent="0.25">
      <c r="B39" s="63" t="s">
        <v>232</v>
      </c>
      <c r="C39" s="137">
        <v>170.3168416225686</v>
      </c>
      <c r="D39" s="137">
        <v>142.10097159710719</v>
      </c>
      <c r="E39" s="90">
        <v>-0.16566694025473605</v>
      </c>
      <c r="F39" s="163">
        <v>-28.215870025461413</v>
      </c>
      <c r="G39" s="74">
        <v>2.8727177867421271E-3</v>
      </c>
      <c r="H39" s="137">
        <v>27.020472209999998</v>
      </c>
      <c r="I39" s="137">
        <v>24.18801307</v>
      </c>
      <c r="J39" s="90">
        <v>-0.10482641154404893</v>
      </c>
      <c r="K39" s="109">
        <v>-2.8324591399999974</v>
      </c>
      <c r="L39" s="111">
        <v>3.148601466451574E-3</v>
      </c>
    </row>
    <row r="40" spans="2:12" x14ac:dyDescent="0.25">
      <c r="B40" s="64" t="s">
        <v>20</v>
      </c>
      <c r="C40" s="138">
        <v>367.80083578</v>
      </c>
      <c r="D40" s="138">
        <v>194.37628925000001</v>
      </c>
      <c r="E40" s="65">
        <v>-0.47151754335254925</v>
      </c>
      <c r="F40" s="95">
        <v>-173.42454652999999</v>
      </c>
      <c r="G40" s="65">
        <v>3.929517280378503E-3</v>
      </c>
      <c r="H40" s="138">
        <v>58.322629910000003</v>
      </c>
      <c r="I40" s="138">
        <v>22.974893430000002</v>
      </c>
      <c r="J40" s="65">
        <v>-0.60607240336292301</v>
      </c>
      <c r="K40" s="91">
        <v>-35.347736480000002</v>
      </c>
      <c r="L40" s="65">
        <v>2.9906872853060948E-3</v>
      </c>
    </row>
    <row r="41" spans="2:12" x14ac:dyDescent="0.25">
      <c r="B41" s="63" t="s">
        <v>240</v>
      </c>
      <c r="C41" s="137">
        <v>123.33718203000002</v>
      </c>
      <c r="D41" s="137">
        <v>149.18572847999999</v>
      </c>
      <c r="E41" s="90">
        <v>0.20957626909063554</v>
      </c>
      <c r="F41" s="163">
        <v>25.848546449999972</v>
      </c>
      <c r="G41" s="74">
        <v>3.0159434584844319E-3</v>
      </c>
      <c r="H41" s="216">
        <v>1.525958E-2</v>
      </c>
      <c r="I41" s="137">
        <v>22.167451530000001</v>
      </c>
      <c r="J41" s="90">
        <v>1451.6908034166079</v>
      </c>
      <c r="K41" s="109">
        <v>22.152191950000002</v>
      </c>
      <c r="L41" s="111">
        <v>2.885580977356905E-3</v>
      </c>
    </row>
    <row r="42" spans="2:12" x14ac:dyDescent="0.25">
      <c r="B42" s="64" t="s">
        <v>228</v>
      </c>
      <c r="C42" s="138">
        <v>662.96732723715672</v>
      </c>
      <c r="D42" s="138">
        <v>142.8783741875842</v>
      </c>
      <c r="E42" s="65">
        <v>-0.78448655262844691</v>
      </c>
      <c r="F42" s="95">
        <v>-520.08895304957252</v>
      </c>
      <c r="G42" s="65">
        <v>2.8884337823755317E-3</v>
      </c>
      <c r="H42" s="138">
        <v>115.50874594713194</v>
      </c>
      <c r="I42" s="138">
        <v>21.8890759135843</v>
      </c>
      <c r="J42" s="65">
        <v>-0.81049854074597194</v>
      </c>
      <c r="K42" s="91">
        <v>-93.619670033547635</v>
      </c>
      <c r="L42" s="65">
        <v>2.8493442731871879E-3</v>
      </c>
    </row>
    <row r="43" spans="2:12" x14ac:dyDescent="0.25">
      <c r="B43" s="63" t="s">
        <v>227</v>
      </c>
      <c r="C43" s="137">
        <v>207.18243909</v>
      </c>
      <c r="D43" s="137">
        <v>136.86578653000001</v>
      </c>
      <c r="E43" s="90">
        <v>-0.33939484866019198</v>
      </c>
      <c r="F43" s="163">
        <v>-70.316652559999994</v>
      </c>
      <c r="G43" s="74">
        <v>2.7668831179841567E-3</v>
      </c>
      <c r="H43" s="137">
        <v>29.684893520000003</v>
      </c>
      <c r="I43" s="137">
        <v>19.251976509999999</v>
      </c>
      <c r="J43" s="90">
        <v>-0.35145542977847954</v>
      </c>
      <c r="K43" s="109">
        <v>-10.432917010000004</v>
      </c>
      <c r="L43" s="111">
        <v>2.50606783186583E-3</v>
      </c>
    </row>
    <row r="44" spans="2:12" x14ac:dyDescent="0.25">
      <c r="B44" s="64" t="s">
        <v>223</v>
      </c>
      <c r="C44" s="138">
        <v>214.68523501372349</v>
      </c>
      <c r="D44" s="138">
        <v>179.07757740836126</v>
      </c>
      <c r="E44" s="65">
        <v>-0.16585983476267496</v>
      </c>
      <c r="F44" s="95">
        <v>-35.60765760536222</v>
      </c>
      <c r="G44" s="65">
        <v>3.6202380324763532E-3</v>
      </c>
      <c r="H44" s="138">
        <v>35.52516053851847</v>
      </c>
      <c r="I44" s="138">
        <v>18.911671300168798</v>
      </c>
      <c r="J44" s="65">
        <v>-0.46765416359867951</v>
      </c>
      <c r="K44" s="91">
        <v>-16.613489238349672</v>
      </c>
      <c r="L44" s="65">
        <v>2.4617696301237209E-3</v>
      </c>
    </row>
    <row r="45" spans="2:12" x14ac:dyDescent="0.25">
      <c r="B45" s="63" t="s">
        <v>231</v>
      </c>
      <c r="C45" s="137">
        <v>110.20987333485908</v>
      </c>
      <c r="D45" s="137">
        <v>107.5050878231998</v>
      </c>
      <c r="E45" s="90">
        <v>-2.4542134291735573E-2</v>
      </c>
      <c r="F45" s="163">
        <v>-2.7047855116592814</v>
      </c>
      <c r="G45" s="74">
        <v>2.1733262938595384E-3</v>
      </c>
      <c r="H45" s="137">
        <v>23.169253650000002</v>
      </c>
      <c r="I45" s="137">
        <v>18.12117203</v>
      </c>
      <c r="J45" s="90">
        <v>-0.21787847361237733</v>
      </c>
      <c r="K45" s="109">
        <v>-5.0480816200000014</v>
      </c>
      <c r="L45" s="111">
        <v>2.3588687777850309E-3</v>
      </c>
    </row>
    <row r="46" spans="2:12" x14ac:dyDescent="0.25">
      <c r="B46" s="64" t="s">
        <v>235</v>
      </c>
      <c r="C46" s="138">
        <v>124.67132411</v>
      </c>
      <c r="D46" s="138">
        <v>116.23732622999998</v>
      </c>
      <c r="E46" s="65">
        <v>-6.7649862068991373E-2</v>
      </c>
      <c r="F46" s="95">
        <v>-8.433997880000021</v>
      </c>
      <c r="G46" s="65">
        <v>2.3498575047819436E-3</v>
      </c>
      <c r="H46" s="138">
        <v>20.427113720000001</v>
      </c>
      <c r="I46" s="138">
        <v>17.199338950000001</v>
      </c>
      <c r="J46" s="65">
        <v>-0.1580142360905209</v>
      </c>
      <c r="K46" s="91">
        <v>-3.2277747699999999</v>
      </c>
      <c r="L46" s="65">
        <v>2.2388719438527936E-3</v>
      </c>
    </row>
    <row r="47" spans="2:12" x14ac:dyDescent="0.25">
      <c r="B47" s="63" t="s">
        <v>233</v>
      </c>
      <c r="C47" s="137">
        <v>140.15439485000002</v>
      </c>
      <c r="D47" s="137">
        <v>141.04711624999999</v>
      </c>
      <c r="E47" s="90">
        <v>6.3695569514992112E-3</v>
      </c>
      <c r="F47" s="163">
        <v>0.8927213999999708</v>
      </c>
      <c r="G47" s="74">
        <v>2.8514130133386649E-3</v>
      </c>
      <c r="H47" s="137">
        <v>17.985175420000001</v>
      </c>
      <c r="I47" s="137">
        <v>14.72273045</v>
      </c>
      <c r="J47" s="90">
        <v>-0.18139633858517024</v>
      </c>
      <c r="K47" s="109">
        <v>-3.2624449700000007</v>
      </c>
      <c r="L47" s="111">
        <v>1.9164869206448319E-3</v>
      </c>
    </row>
    <row r="48" spans="2:12" x14ac:dyDescent="0.25">
      <c r="B48" s="64" t="s">
        <v>214</v>
      </c>
      <c r="C48" s="138">
        <v>117.39725283</v>
      </c>
      <c r="D48" s="138">
        <v>171.22620142</v>
      </c>
      <c r="E48" s="65">
        <v>0.45851966117084819</v>
      </c>
      <c r="F48" s="95">
        <v>53.828948589999996</v>
      </c>
      <c r="G48" s="65">
        <v>3.4615143643784737E-3</v>
      </c>
      <c r="H48" s="138">
        <v>14.072123550000001</v>
      </c>
      <c r="I48" s="138">
        <v>12.225723500000001</v>
      </c>
      <c r="J48" s="65">
        <v>-0.13120976684432251</v>
      </c>
      <c r="K48" s="91">
        <v>-1.8464000499999997</v>
      </c>
      <c r="L48" s="65">
        <v>1.5914465908849235E-3</v>
      </c>
    </row>
    <row r="49" spans="2:12" x14ac:dyDescent="0.25">
      <c r="B49" s="63" t="s">
        <v>200</v>
      </c>
      <c r="C49" s="137">
        <v>899.89277941713078</v>
      </c>
      <c r="D49" s="137">
        <v>1098.8305748143127</v>
      </c>
      <c r="E49" s="90">
        <v>0.22106833163617101</v>
      </c>
      <c r="F49" s="163">
        <v>198.93779539718196</v>
      </c>
      <c r="G49" s="74">
        <v>2.2213994045269515E-2</v>
      </c>
      <c r="H49" s="163">
        <v>6.151482595930414</v>
      </c>
      <c r="I49" s="137">
        <v>11.0426111521626</v>
      </c>
      <c r="J49" s="90">
        <v>0.79511377622493318</v>
      </c>
      <c r="K49" s="109">
        <v>4.8911285562321858</v>
      </c>
      <c r="L49" s="111">
        <v>1.4374385182665881E-3</v>
      </c>
    </row>
    <row r="50" spans="2:12" x14ac:dyDescent="0.25">
      <c r="B50" s="64" t="s">
        <v>234</v>
      </c>
      <c r="C50" s="138">
        <v>99.58127650326378</v>
      </c>
      <c r="D50" s="138">
        <v>97.282915911604803</v>
      </c>
      <c r="E50" s="65">
        <v>-2.3080248339492293E-2</v>
      </c>
      <c r="F50" s="95">
        <v>-2.2983605916589767</v>
      </c>
      <c r="G50" s="65">
        <v>1.9666745395504038E-3</v>
      </c>
      <c r="H50" s="138">
        <v>10.706782401944578</v>
      </c>
      <c r="I50" s="138">
        <v>10.898486849599999</v>
      </c>
      <c r="J50" s="65">
        <v>1.7904954117737848E-2</v>
      </c>
      <c r="K50" s="91">
        <v>0.19170444765542172</v>
      </c>
      <c r="L50" s="65">
        <v>1.4186775729550965E-3</v>
      </c>
    </row>
    <row r="51" spans="2:12" x14ac:dyDescent="0.25">
      <c r="B51" s="63" t="s">
        <v>242</v>
      </c>
      <c r="C51" s="137">
        <v>89.922353385318345</v>
      </c>
      <c r="D51" s="137">
        <v>67.089883714450622</v>
      </c>
      <c r="E51" s="90">
        <v>-0.25391316854253498</v>
      </c>
      <c r="F51" s="163">
        <v>-22.832469670867724</v>
      </c>
      <c r="G51" s="74">
        <v>1.356291234963567E-3</v>
      </c>
      <c r="H51" s="137">
        <v>15.800886777558555</v>
      </c>
      <c r="I51" s="137">
        <v>10.8845064683877</v>
      </c>
      <c r="J51" s="90">
        <v>-0.31114584759593478</v>
      </c>
      <c r="K51" s="109">
        <v>-4.9163803091708544</v>
      </c>
      <c r="L51" s="111">
        <v>1.4168577191019005E-3</v>
      </c>
    </row>
    <row r="52" spans="2:12" x14ac:dyDescent="0.25">
      <c r="B52" s="64" t="s">
        <v>238</v>
      </c>
      <c r="C52" s="138">
        <v>70.083285720000006</v>
      </c>
      <c r="D52" s="138">
        <v>74.896574709999996</v>
      </c>
      <c r="E52" s="65">
        <v>6.867955662396108E-2</v>
      </c>
      <c r="F52" s="95">
        <v>4.8132889899999896</v>
      </c>
      <c r="G52" s="65">
        <v>1.5141115498175635E-3</v>
      </c>
      <c r="H52" s="95">
        <v>8.5249766000000005</v>
      </c>
      <c r="I52" s="138">
        <v>10.463378029999999</v>
      </c>
      <c r="J52" s="65">
        <v>0.22737909098776865</v>
      </c>
      <c r="K52" s="91">
        <v>1.938401429999999</v>
      </c>
      <c r="L52" s="65">
        <v>1.3620385979597612E-3</v>
      </c>
    </row>
    <row r="53" spans="2:12" x14ac:dyDescent="0.25">
      <c r="B53" s="63" t="s">
        <v>241</v>
      </c>
      <c r="C53" s="137">
        <v>85.276789949999994</v>
      </c>
      <c r="D53" s="137">
        <v>95.448638840000001</v>
      </c>
      <c r="E53" s="90">
        <v>0.11928039148710945</v>
      </c>
      <c r="F53" s="163">
        <v>10.171848890000007</v>
      </c>
      <c r="G53" s="74">
        <v>1.9295927356036133E-3</v>
      </c>
      <c r="H53" s="137">
        <v>17.746368310000001</v>
      </c>
      <c r="I53" s="137">
        <v>10.128583389999999</v>
      </c>
      <c r="J53" s="90">
        <v>-0.42925880872806033</v>
      </c>
      <c r="K53" s="109">
        <v>-7.6177849200000018</v>
      </c>
      <c r="L53" s="111">
        <v>1.3184577179836563E-3</v>
      </c>
    </row>
    <row r="54" spans="2:12" x14ac:dyDescent="0.25">
      <c r="B54" s="64" t="s">
        <v>237</v>
      </c>
      <c r="C54" s="138">
        <v>102.44615367999998</v>
      </c>
      <c r="D54" s="138">
        <v>108.16271082</v>
      </c>
      <c r="E54" s="65">
        <v>5.5800602898730789E-2</v>
      </c>
      <c r="F54" s="95">
        <v>5.7165571400000204</v>
      </c>
      <c r="G54" s="65">
        <v>2.1866208213961614E-3</v>
      </c>
      <c r="H54" s="95">
        <v>4.0873203799999995</v>
      </c>
      <c r="I54" s="95">
        <v>9.0191666999999995</v>
      </c>
      <c r="J54" s="65">
        <v>1.2066209304590898</v>
      </c>
      <c r="K54" s="91">
        <v>4.93184632</v>
      </c>
      <c r="L54" s="65">
        <v>1.1740427547979328E-3</v>
      </c>
    </row>
    <row r="55" spans="2:12" x14ac:dyDescent="0.25">
      <c r="B55" s="63" t="s">
        <v>236</v>
      </c>
      <c r="C55" s="137">
        <v>77.000463988448857</v>
      </c>
      <c r="D55" s="137">
        <v>47.605124875965544</v>
      </c>
      <c r="E55" s="90">
        <v>-0.38175535042091469</v>
      </c>
      <c r="F55" s="163">
        <v>-29.395339112483313</v>
      </c>
      <c r="G55" s="74">
        <v>9.6238672708730667E-4</v>
      </c>
      <c r="H55" s="163">
        <v>7.5380090852416988</v>
      </c>
      <c r="I55" s="163">
        <v>7.9994063213722599</v>
      </c>
      <c r="J55" s="90">
        <v>6.120942956063935E-2</v>
      </c>
      <c r="K55" s="109">
        <v>0.46139723613056116</v>
      </c>
      <c r="L55" s="111">
        <v>1.0412985308600501E-3</v>
      </c>
    </row>
    <row r="56" spans="2:12" x14ac:dyDescent="0.25">
      <c r="B56" s="64" t="s">
        <v>245</v>
      </c>
      <c r="C56" s="138">
        <v>28.388614251908415</v>
      </c>
      <c r="D56" s="138">
        <v>35.973422065248229</v>
      </c>
      <c r="E56" s="65">
        <v>0.26717781100674642</v>
      </c>
      <c r="F56" s="95">
        <v>7.5848078133398147</v>
      </c>
      <c r="G56" s="65">
        <v>7.2723985103930182E-4</v>
      </c>
      <c r="H56" s="95">
        <v>6.6000220599999997</v>
      </c>
      <c r="I56" s="95">
        <v>5.9424708700000002</v>
      </c>
      <c r="J56" s="65">
        <v>-9.962863518065268E-2</v>
      </c>
      <c r="K56" s="91">
        <v>-0.65755118999999951</v>
      </c>
      <c r="L56" s="168">
        <v>7.7354317783274464E-4</v>
      </c>
    </row>
    <row r="57" spans="2:12" x14ac:dyDescent="0.25">
      <c r="B57" s="63" t="s">
        <v>244</v>
      </c>
      <c r="C57" s="137">
        <v>94.000059100000001</v>
      </c>
      <c r="D57" s="137">
        <v>66.040743480000003</v>
      </c>
      <c r="E57" s="90">
        <v>-0.29743934086526547</v>
      </c>
      <c r="F57" s="163">
        <v>-27.959315619999998</v>
      </c>
      <c r="G57" s="74">
        <v>1.3350817824283778E-3</v>
      </c>
      <c r="H57" s="163">
        <v>9.9833680200000003</v>
      </c>
      <c r="I57" s="163">
        <v>5.45157326</v>
      </c>
      <c r="J57" s="90">
        <v>-0.45393445888414719</v>
      </c>
      <c r="K57" s="109">
        <v>-4.5317947600000004</v>
      </c>
      <c r="L57" s="169">
        <v>7.0964206573021285E-4</v>
      </c>
    </row>
    <row r="58" spans="2:12" x14ac:dyDescent="0.25">
      <c r="B58" s="64" t="s">
        <v>246</v>
      </c>
      <c r="C58" s="138">
        <v>28.878586630000004</v>
      </c>
      <c r="D58" s="138">
        <v>33.669457209999997</v>
      </c>
      <c r="E58" s="65">
        <v>0.16589698939847297</v>
      </c>
      <c r="F58" s="95">
        <v>4.7908705799999929</v>
      </c>
      <c r="G58" s="65">
        <v>6.806628238359559E-4</v>
      </c>
      <c r="H58" s="95">
        <v>6.2713662100000009</v>
      </c>
      <c r="I58" s="95">
        <v>3.8797252200000001</v>
      </c>
      <c r="J58" s="65">
        <v>-0.38135884748468551</v>
      </c>
      <c r="K58" s="91">
        <v>-2.3916409900000009</v>
      </c>
      <c r="L58" s="168">
        <v>5.0503149976680397E-4</v>
      </c>
    </row>
    <row r="59" spans="2:12" x14ac:dyDescent="0.25">
      <c r="B59" s="63" t="s">
        <v>239</v>
      </c>
      <c r="C59" s="137">
        <v>292.67728067260947</v>
      </c>
      <c r="D59" s="137">
        <v>354.30781250473257</v>
      </c>
      <c r="E59" s="90">
        <v>0.21057504597038879</v>
      </c>
      <c r="F59" s="163">
        <v>61.630531832123097</v>
      </c>
      <c r="G59" s="74">
        <v>7.1626980697207295E-3</v>
      </c>
      <c r="H59" s="164">
        <v>0.44103451999999999</v>
      </c>
      <c r="I59" s="163">
        <v>2.6043615325646199</v>
      </c>
      <c r="J59" s="90">
        <v>4.9051194735609807</v>
      </c>
      <c r="K59" s="109">
        <v>2.1633270125646198</v>
      </c>
      <c r="L59" s="169">
        <v>3.3901488794767844E-4</v>
      </c>
    </row>
    <row r="60" spans="2:12" x14ac:dyDescent="0.25">
      <c r="B60" s="64" t="s">
        <v>243</v>
      </c>
      <c r="C60" s="138">
        <v>523.65176511000004</v>
      </c>
      <c r="D60" s="138">
        <v>33.643485830000003</v>
      </c>
      <c r="E60" s="65">
        <v>-0.93575217716886194</v>
      </c>
      <c r="F60" s="95">
        <v>-490.00827928000001</v>
      </c>
      <c r="G60" s="65">
        <v>6.8013778558721153E-4</v>
      </c>
      <c r="H60" s="138">
        <v>37.424375840000003</v>
      </c>
      <c r="I60" s="95">
        <v>0.62508014000000001</v>
      </c>
      <c r="J60" s="65">
        <v>-0.98329751329260917</v>
      </c>
      <c r="K60" s="91">
        <v>-36.799295700000002</v>
      </c>
      <c r="L60" s="168">
        <v>8.1367917230654746E-5</v>
      </c>
    </row>
    <row r="61" spans="2:12" x14ac:dyDescent="0.25">
      <c r="B61" s="63" t="s">
        <v>249</v>
      </c>
      <c r="C61" s="137">
        <v>1826.4575147526971</v>
      </c>
      <c r="D61" s="137">
        <v>2244.5767209597593</v>
      </c>
      <c r="E61" s="90">
        <v>0.22892358723365969</v>
      </c>
      <c r="F61" s="163">
        <v>418.11920620706223</v>
      </c>
      <c r="G61" s="74">
        <v>4.5376434781109448E-2</v>
      </c>
      <c r="H61" s="163">
        <v>2.3775205199999996</v>
      </c>
      <c r="I61" s="137">
        <v>4.9844147439440404E-3</v>
      </c>
      <c r="J61" s="90">
        <v>-0.99790352398559146</v>
      </c>
      <c r="K61" s="109">
        <v>-2.3725361052560556</v>
      </c>
      <c r="L61" s="220">
        <v>6.4883111840426389E-7</v>
      </c>
    </row>
    <row r="62" spans="2:12" x14ac:dyDescent="0.25">
      <c r="B62" s="140" t="s">
        <v>247</v>
      </c>
      <c r="C62" s="144">
        <v>49.514484019999998</v>
      </c>
      <c r="D62" s="144">
        <v>29.593810693783144</v>
      </c>
      <c r="E62" s="141">
        <v>-0.40232012350508295</v>
      </c>
      <c r="F62" s="165">
        <v>-19.920673326216853</v>
      </c>
      <c r="G62" s="142">
        <v>5.9826942350928224E-4</v>
      </c>
      <c r="H62" s="215">
        <v>7.8144000000000005E-2</v>
      </c>
      <c r="I62" s="144">
        <v>0</v>
      </c>
      <c r="J62" s="141">
        <v>-1</v>
      </c>
      <c r="K62" s="143">
        <v>-7.8144000000000005E-2</v>
      </c>
      <c r="L62" s="219">
        <v>0</v>
      </c>
    </row>
    <row r="63" spans="2:12" x14ac:dyDescent="0.25">
      <c r="B63" s="140" t="s">
        <v>248</v>
      </c>
      <c r="C63" s="144">
        <v>316.5055066229408</v>
      </c>
      <c r="D63" s="144">
        <v>438.37980287609452</v>
      </c>
      <c r="E63" s="141">
        <v>0.38506216701734974</v>
      </c>
      <c r="F63" s="165">
        <v>121.87429625315372</v>
      </c>
      <c r="G63" s="142">
        <v>8.8623001160134298E-3</v>
      </c>
      <c r="H63" s="144">
        <v>0</v>
      </c>
      <c r="I63" s="144">
        <v>0</v>
      </c>
      <c r="J63" s="141" t="s">
        <v>252</v>
      </c>
      <c r="K63" s="218">
        <v>0</v>
      </c>
      <c r="L63" s="219">
        <v>0</v>
      </c>
    </row>
    <row r="64" spans="2:12" ht="13.5" thickBot="1" x14ac:dyDescent="0.3">
      <c r="B64" s="18" t="s">
        <v>19</v>
      </c>
      <c r="C64" s="139">
        <v>48787.093730084642</v>
      </c>
      <c r="D64" s="139">
        <v>49465.691427440957</v>
      </c>
      <c r="E64" s="92">
        <v>1.3909369168630281E-2</v>
      </c>
      <c r="F64" s="223">
        <v>678.59769735631562</v>
      </c>
      <c r="G64" s="166">
        <v>1</v>
      </c>
      <c r="H64" s="139">
        <v>7787.6978395102196</v>
      </c>
      <c r="I64" s="139">
        <v>7682.1450182641001</v>
      </c>
      <c r="J64" s="166">
        <v>-1.3553790018740353E-2</v>
      </c>
      <c r="K64" s="222">
        <v>-105.55282124611949</v>
      </c>
      <c r="L64" s="112">
        <v>1</v>
      </c>
    </row>
    <row r="66" spans="2:12" x14ac:dyDescent="0.25">
      <c r="B66" s="179"/>
      <c r="C66" s="179"/>
      <c r="D66" s="179"/>
      <c r="E66" s="179"/>
      <c r="F66" s="179"/>
      <c r="G66" s="179"/>
      <c r="H66" s="179"/>
      <c r="I66" s="179"/>
      <c r="J66" s="179"/>
      <c r="K66" s="179"/>
      <c r="L66" s="179"/>
    </row>
    <row r="67" spans="2:12" ht="27.75" customHeight="1" x14ac:dyDescent="0.25">
      <c r="B67" s="180" t="s">
        <v>137</v>
      </c>
      <c r="C67" s="180"/>
      <c r="D67" s="180"/>
      <c r="E67" s="180"/>
      <c r="F67" s="180"/>
      <c r="G67" s="180"/>
      <c r="H67" s="180"/>
      <c r="I67" s="180"/>
      <c r="J67" s="180"/>
      <c r="K67" s="180"/>
      <c r="L67" s="180"/>
    </row>
  </sheetData>
  <mergeCells count="7">
    <mergeCell ref="H6:L6"/>
    <mergeCell ref="B66:L66"/>
    <mergeCell ref="B67:L67"/>
    <mergeCell ref="B2:G2"/>
    <mergeCell ref="B3:G3"/>
    <mergeCell ref="C6:G6"/>
    <mergeCell ref="B6:B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4C31-631C-4AF5-83F4-2CFAECBC0335}">
  <sheetPr>
    <tabColor theme="9" tint="0.59999389629810485"/>
  </sheetPr>
  <dimension ref="A2:L54"/>
  <sheetViews>
    <sheetView showGridLines="0" topLeftCell="A11" workbookViewId="0">
      <selection activeCell="C51" sqref="C51"/>
    </sheetView>
  </sheetViews>
  <sheetFormatPr baseColWidth="10" defaultColWidth="11.42578125" defaultRowHeight="12.75" x14ac:dyDescent="0.25"/>
  <cols>
    <col min="1" max="1" width="11.42578125" style="23"/>
    <col min="2" max="2" width="39.42578125" style="23" bestFit="1" customWidth="1"/>
    <col min="3" max="3" width="11.42578125" style="23" customWidth="1"/>
    <col min="4" max="16384" width="11.42578125" style="23"/>
  </cols>
  <sheetData>
    <row r="2" spans="1:12" x14ac:dyDescent="0.25">
      <c r="A2" s="23" t="s">
        <v>4</v>
      </c>
      <c r="B2" s="180" t="s">
        <v>127</v>
      </c>
      <c r="C2" s="180"/>
      <c r="D2" s="180"/>
      <c r="E2" s="180"/>
      <c r="F2" s="180"/>
      <c r="G2" s="180"/>
    </row>
    <row r="3" spans="1:12" x14ac:dyDescent="0.25">
      <c r="B3" s="180" t="s">
        <v>123</v>
      </c>
      <c r="C3" s="180"/>
      <c r="D3" s="180"/>
      <c r="E3" s="180"/>
      <c r="F3" s="180"/>
      <c r="G3" s="180"/>
    </row>
    <row r="6" spans="1:12" ht="12.75" customHeight="1" x14ac:dyDescent="0.25">
      <c r="B6" s="201" t="s">
        <v>21</v>
      </c>
      <c r="C6" s="198" t="s">
        <v>251</v>
      </c>
      <c r="D6" s="199"/>
      <c r="E6" s="199"/>
      <c r="F6" s="199"/>
      <c r="G6" s="200"/>
      <c r="H6" s="195" t="s">
        <v>175</v>
      </c>
      <c r="I6" s="196"/>
      <c r="J6" s="196"/>
      <c r="K6" s="196"/>
      <c r="L6" s="197"/>
    </row>
    <row r="7" spans="1:12" ht="26.25" thickBot="1" x14ac:dyDescent="0.3">
      <c r="B7" s="202"/>
      <c r="C7" s="33">
        <f>+'Cuadro 3'!C7</f>
        <v>2023</v>
      </c>
      <c r="D7" s="33">
        <f>+'Cuadro 3'!D7</f>
        <v>2024</v>
      </c>
      <c r="E7" s="34" t="s">
        <v>191</v>
      </c>
      <c r="F7" s="33" t="s">
        <v>192</v>
      </c>
      <c r="G7" s="34" t="s">
        <v>193</v>
      </c>
      <c r="H7" s="107">
        <f>+C7</f>
        <v>2023</v>
      </c>
      <c r="I7" s="107">
        <f>+D7</f>
        <v>2024</v>
      </c>
      <c r="J7" s="108" t="str">
        <f>+E7</f>
        <v>% Var.
'2024/2023</v>
      </c>
      <c r="K7" s="107" t="str">
        <f>+F7</f>
        <v>US$ Dif.
'2024/2023</v>
      </c>
      <c r="L7" s="108" t="str">
        <f>+G7</f>
        <v>% Part.
2024</v>
      </c>
    </row>
    <row r="8" spans="1:12" ht="13.5" thickTop="1" x14ac:dyDescent="0.25">
      <c r="B8" s="32" t="s">
        <v>24</v>
      </c>
      <c r="C8" s="136">
        <v>2585.2216915499998</v>
      </c>
      <c r="D8" s="136">
        <v>2494.4975858400003</v>
      </c>
      <c r="E8" s="93">
        <v>-3.5093356212559379E-2</v>
      </c>
      <c r="F8" s="217">
        <v>-90.724105709999549</v>
      </c>
      <c r="G8" s="71">
        <v>6.2031672506118088E-2</v>
      </c>
      <c r="H8" s="136">
        <v>367.07289301999998</v>
      </c>
      <c r="I8" s="136">
        <v>368.03821309</v>
      </c>
      <c r="J8" s="93">
        <v>2.6297775955561598E-3</v>
      </c>
      <c r="K8" s="94">
        <v>0.9653200700000184</v>
      </c>
      <c r="L8" s="71">
        <v>5.9973977196794453E-2</v>
      </c>
    </row>
    <row r="9" spans="1:12" x14ac:dyDescent="0.25">
      <c r="B9" s="24" t="s">
        <v>25</v>
      </c>
      <c r="C9" s="137">
        <v>2074.5155677760195</v>
      </c>
      <c r="D9" s="137">
        <v>2117.2401498047593</v>
      </c>
      <c r="E9" s="90">
        <v>2.0594968142149339E-2</v>
      </c>
      <c r="F9" s="163">
        <v>42.72458202873986</v>
      </c>
      <c r="G9" s="213">
        <v>5.2650260451251152E-2</v>
      </c>
      <c r="H9" s="137">
        <v>327.51295425718837</v>
      </c>
      <c r="I9" s="137">
        <v>354.71313159508901</v>
      </c>
      <c r="J9" s="145">
        <v>8.3050691535520027E-2</v>
      </c>
      <c r="K9" s="109">
        <v>27.200177337900641</v>
      </c>
      <c r="L9" s="110">
        <v>5.7802577311408657E-2</v>
      </c>
    </row>
    <row r="10" spans="1:12" x14ac:dyDescent="0.25">
      <c r="B10" s="32" t="s">
        <v>23</v>
      </c>
      <c r="C10" s="138">
        <v>2322.8017889420207</v>
      </c>
      <c r="D10" s="138">
        <v>2250.36004248157</v>
      </c>
      <c r="E10" s="65">
        <v>-3.1187226910758592E-2</v>
      </c>
      <c r="F10" s="95">
        <v>-72.441746460450759</v>
      </c>
      <c r="G10" s="98">
        <v>5.5960606243306434E-2</v>
      </c>
      <c r="H10" s="138">
        <v>368.20354973977294</v>
      </c>
      <c r="I10" s="138">
        <v>325.82121973512398</v>
      </c>
      <c r="J10" s="65">
        <v>-0.11510570724970626</v>
      </c>
      <c r="K10" s="91">
        <v>-42.382330004648963</v>
      </c>
      <c r="L10" s="98">
        <v>5.3094471464156294E-2</v>
      </c>
    </row>
    <row r="11" spans="1:12" x14ac:dyDescent="0.25">
      <c r="B11" s="24" t="s">
        <v>29</v>
      </c>
      <c r="C11" s="137">
        <v>1596.9887042863006</v>
      </c>
      <c r="D11" s="137">
        <v>1601.1811754723078</v>
      </c>
      <c r="E11" s="90">
        <v>2.6252353412110629E-3</v>
      </c>
      <c r="F11" s="163">
        <v>4.1924711860071966</v>
      </c>
      <c r="G11" s="213">
        <v>3.9817214842648538E-2</v>
      </c>
      <c r="H11" s="137">
        <v>265.26657981859722</v>
      </c>
      <c r="I11" s="137">
        <v>241.731873638189</v>
      </c>
      <c r="J11" s="145">
        <v>-8.8720962122339153E-2</v>
      </c>
      <c r="K11" s="109">
        <v>-23.534706180408222</v>
      </c>
      <c r="L11" s="110">
        <v>3.9391621200404806E-2</v>
      </c>
    </row>
    <row r="12" spans="1:12" x14ac:dyDescent="0.25">
      <c r="B12" s="32" t="s">
        <v>22</v>
      </c>
      <c r="C12" s="138">
        <v>2480.5101225534754</v>
      </c>
      <c r="D12" s="138">
        <v>2416.7937750440251</v>
      </c>
      <c r="E12" s="65">
        <v>-2.5686791974813494E-2</v>
      </c>
      <c r="F12" s="95">
        <v>-63.716347509450316</v>
      </c>
      <c r="G12" s="98">
        <v>6.0099380660603968E-2</v>
      </c>
      <c r="H12" s="138">
        <v>323.58814176599458</v>
      </c>
      <c r="I12" s="138">
        <v>240.09898932768201</v>
      </c>
      <c r="J12" s="98">
        <v>-0.25801054384337863</v>
      </c>
      <c r="K12" s="91">
        <v>-83.489152438312573</v>
      </c>
      <c r="L12" s="98">
        <v>3.9125533161390759E-2</v>
      </c>
    </row>
    <row r="13" spans="1:12" x14ac:dyDescent="0.25">
      <c r="B13" s="24" t="s">
        <v>26</v>
      </c>
      <c r="C13" s="137">
        <v>1643.937068811151</v>
      </c>
      <c r="D13" s="137">
        <v>1574.2951778050608</v>
      </c>
      <c r="E13" s="90">
        <v>-4.2362869192099417E-2</v>
      </c>
      <c r="F13" s="163">
        <v>-69.641891006090191</v>
      </c>
      <c r="G13" s="213">
        <v>3.9148629949336919E-2</v>
      </c>
      <c r="H13" s="137">
        <v>278.79794224389451</v>
      </c>
      <c r="I13" s="137">
        <v>235.524156999355</v>
      </c>
      <c r="J13" s="90">
        <v>-0.15521558335851449</v>
      </c>
      <c r="K13" s="109">
        <v>-43.273785244539511</v>
      </c>
      <c r="L13" s="110">
        <v>3.8380037503658211E-2</v>
      </c>
    </row>
    <row r="14" spans="1:12" x14ac:dyDescent="0.25">
      <c r="B14" s="32" t="s">
        <v>28</v>
      </c>
      <c r="C14" s="138">
        <v>1431.9261210200675</v>
      </c>
      <c r="D14" s="138">
        <v>1401.5841074581622</v>
      </c>
      <c r="E14" s="65">
        <v>-2.1189650161762885E-2</v>
      </c>
      <c r="F14" s="95">
        <v>-30.342013561905333</v>
      </c>
      <c r="G14" s="98">
        <v>3.485375445426514E-2</v>
      </c>
      <c r="H14" s="138">
        <v>237.64042764259167</v>
      </c>
      <c r="I14" s="138">
        <v>230.347954589859</v>
      </c>
      <c r="J14" s="65">
        <v>-3.0687005258635769E-2</v>
      </c>
      <c r="K14" s="91">
        <v>-7.2924730527326744</v>
      </c>
      <c r="L14" s="98">
        <v>3.7536545077513889E-2</v>
      </c>
    </row>
    <row r="15" spans="1:12" x14ac:dyDescent="0.25">
      <c r="B15" s="24" t="s">
        <v>27</v>
      </c>
      <c r="C15" s="137">
        <v>1235.0973493041724</v>
      </c>
      <c r="D15" s="137">
        <v>1116.821863711393</v>
      </c>
      <c r="E15" s="90">
        <v>-9.5762075482886733E-2</v>
      </c>
      <c r="F15" s="163">
        <v>-118.27548559277943</v>
      </c>
      <c r="G15" s="213">
        <v>2.7772457464250746E-2</v>
      </c>
      <c r="H15" s="137">
        <v>190.7901071646742</v>
      </c>
      <c r="I15" s="137">
        <v>197.56349280978799</v>
      </c>
      <c r="J15" s="145">
        <v>3.5501765504369454E-2</v>
      </c>
      <c r="K15" s="109">
        <v>6.773385645113791</v>
      </c>
      <c r="L15" s="110">
        <v>3.2194125477388452E-2</v>
      </c>
    </row>
    <row r="16" spans="1:12" x14ac:dyDescent="0.25">
      <c r="B16" s="32" t="s">
        <v>30</v>
      </c>
      <c r="C16" s="138">
        <v>1198.0661598772836</v>
      </c>
      <c r="D16" s="138">
        <v>1052.5334289372411</v>
      </c>
      <c r="E16" s="65">
        <v>-0.12147303363860074</v>
      </c>
      <c r="F16" s="95">
        <v>-145.53273094004248</v>
      </c>
      <c r="G16" s="98">
        <v>2.6173771157846394E-2</v>
      </c>
      <c r="H16" s="138">
        <v>177.03667269698357</v>
      </c>
      <c r="I16" s="138">
        <v>177.85309494234801</v>
      </c>
      <c r="J16" s="98">
        <v>4.6115995794939746E-3</v>
      </c>
      <c r="K16" s="91">
        <v>0.81642224536443564</v>
      </c>
      <c r="L16" s="98">
        <v>2.898220098097069E-2</v>
      </c>
    </row>
    <row r="17" spans="2:12" x14ac:dyDescent="0.25">
      <c r="B17" s="24" t="s">
        <v>33</v>
      </c>
      <c r="C17" s="137">
        <v>1048.6685007476763</v>
      </c>
      <c r="D17" s="137">
        <v>739.22687138253332</v>
      </c>
      <c r="E17" s="90">
        <v>-0.29508050365250627</v>
      </c>
      <c r="F17" s="163">
        <v>-309.44162936514294</v>
      </c>
      <c r="G17" s="213">
        <v>1.8382651261569433E-2</v>
      </c>
      <c r="H17" s="137">
        <v>203.37098651992227</v>
      </c>
      <c r="I17" s="137">
        <v>130.10151299246601</v>
      </c>
      <c r="J17" s="90">
        <v>-0.36027495751110383</v>
      </c>
      <c r="K17" s="109">
        <v>-73.269473527456256</v>
      </c>
      <c r="L17" s="110">
        <v>2.1200801699280455E-2</v>
      </c>
    </row>
    <row r="18" spans="2:12" x14ac:dyDescent="0.25">
      <c r="B18" s="32" t="s">
        <v>35</v>
      </c>
      <c r="C18" s="138">
        <v>749.13740325210051</v>
      </c>
      <c r="D18" s="138">
        <v>777.76785243224913</v>
      </c>
      <c r="E18" s="65">
        <v>3.8217887741100798E-2</v>
      </c>
      <c r="F18" s="95">
        <v>28.630449180148617</v>
      </c>
      <c r="G18" s="98">
        <v>1.9341065303784433E-2</v>
      </c>
      <c r="H18" s="138">
        <v>138.77359966543497</v>
      </c>
      <c r="I18" s="138">
        <v>125.049345878431</v>
      </c>
      <c r="J18" s="65">
        <v>-9.8896719693741142E-2</v>
      </c>
      <c r="K18" s="91">
        <v>-13.724253787003974</v>
      </c>
      <c r="L18" s="98">
        <v>2.0377521549244958E-2</v>
      </c>
    </row>
    <row r="19" spans="2:12" x14ac:dyDescent="0.25">
      <c r="B19" s="24" t="s">
        <v>36</v>
      </c>
      <c r="C19" s="137">
        <v>673.33115943546284</v>
      </c>
      <c r="D19" s="137">
        <v>704.75622775480497</v>
      </c>
      <c r="E19" s="90">
        <v>4.6671044223899782E-2</v>
      </c>
      <c r="F19" s="163">
        <v>31.425068319342131</v>
      </c>
      <c r="G19" s="213">
        <v>1.7525455933448758E-2</v>
      </c>
      <c r="H19" s="137">
        <v>122.83179097512293</v>
      </c>
      <c r="I19" s="137">
        <v>114.343883320675</v>
      </c>
      <c r="J19" s="145">
        <v>-6.9101879790769982E-2</v>
      </c>
      <c r="K19" s="109">
        <v>-8.4879076544479233</v>
      </c>
      <c r="L19" s="110">
        <v>1.8633003875578858E-2</v>
      </c>
    </row>
    <row r="20" spans="2:12" x14ac:dyDescent="0.25">
      <c r="B20" s="32" t="s">
        <v>40</v>
      </c>
      <c r="C20" s="138">
        <v>725.25231962445059</v>
      </c>
      <c r="D20" s="138">
        <v>715.70264495426147</v>
      </c>
      <c r="E20" s="65">
        <v>-1.3167382456817367E-2</v>
      </c>
      <c r="F20" s="95">
        <v>-9.5496746701891198</v>
      </c>
      <c r="G20" s="98">
        <v>1.7797664882732375E-2</v>
      </c>
      <c r="H20" s="138">
        <v>124.91983587021085</v>
      </c>
      <c r="I20" s="138">
        <v>108.649703786502</v>
      </c>
      <c r="J20" s="65">
        <v>-0.13024458421970053</v>
      </c>
      <c r="K20" s="91">
        <v>-16.270132083708845</v>
      </c>
      <c r="L20" s="98">
        <v>1.7705104050531523E-2</v>
      </c>
    </row>
    <row r="21" spans="2:12" x14ac:dyDescent="0.25">
      <c r="B21" s="24" t="s">
        <v>34</v>
      </c>
      <c r="C21" s="137">
        <v>508.88019560705879</v>
      </c>
      <c r="D21" s="137">
        <v>455.31286285535094</v>
      </c>
      <c r="E21" s="90">
        <v>-0.10526511586446341</v>
      </c>
      <c r="F21" s="163">
        <v>-53.567332751707852</v>
      </c>
      <c r="G21" s="213">
        <v>1.1322447677156332E-2</v>
      </c>
      <c r="H21" s="137">
        <v>104.52401086266036</v>
      </c>
      <c r="I21" s="137">
        <v>99.033458347350503</v>
      </c>
      <c r="J21" s="145">
        <v>-5.2529102834794394E-2</v>
      </c>
      <c r="K21" s="109">
        <v>-5.490552515309858</v>
      </c>
      <c r="L21" s="110">
        <v>1.6138080670420125E-2</v>
      </c>
    </row>
    <row r="22" spans="2:12" x14ac:dyDescent="0.25">
      <c r="B22" s="32" t="s">
        <v>43</v>
      </c>
      <c r="C22" s="138">
        <v>659.98241234136333</v>
      </c>
      <c r="D22" s="138">
        <v>478.99877672048234</v>
      </c>
      <c r="E22" s="65">
        <v>-0.2742249372658595</v>
      </c>
      <c r="F22" s="95">
        <v>-180.98363562088099</v>
      </c>
      <c r="G22" s="98">
        <v>1.1911454802370762E-2</v>
      </c>
      <c r="H22" s="138">
        <v>132.75632026609878</v>
      </c>
      <c r="I22" s="138">
        <v>96.841711629080805</v>
      </c>
      <c r="J22" s="98">
        <v>-0.27053031121252979</v>
      </c>
      <c r="K22" s="91">
        <v>-35.914608637017977</v>
      </c>
      <c r="L22" s="98">
        <v>1.5780922736739714E-2</v>
      </c>
    </row>
    <row r="23" spans="2:12" x14ac:dyDescent="0.25">
      <c r="B23" s="24" t="s">
        <v>51</v>
      </c>
      <c r="C23" s="137">
        <v>371.32282496913496</v>
      </c>
      <c r="D23" s="137">
        <v>407.28520012299884</v>
      </c>
      <c r="E23" s="90">
        <v>9.6849352465346428E-2</v>
      </c>
      <c r="F23" s="163">
        <v>35.962375153863888</v>
      </c>
      <c r="G23" s="213">
        <v>1.0128124514544682E-2</v>
      </c>
      <c r="H23" s="137">
        <v>56.502175550056073</v>
      </c>
      <c r="I23" s="137">
        <v>96.622090574722293</v>
      </c>
      <c r="J23" s="145">
        <v>0.7100596505195349</v>
      </c>
      <c r="K23" s="109">
        <v>40.11991502466622</v>
      </c>
      <c r="L23" s="110">
        <v>1.5745134202730032E-2</v>
      </c>
    </row>
    <row r="24" spans="2:12" x14ac:dyDescent="0.25">
      <c r="B24" s="32" t="s">
        <v>31</v>
      </c>
      <c r="C24" s="138">
        <v>733.4718731926655</v>
      </c>
      <c r="D24" s="138">
        <v>453.59885441262441</v>
      </c>
      <c r="E24" s="65">
        <v>-0.38157293961635685</v>
      </c>
      <c r="F24" s="95">
        <v>-279.87301878004109</v>
      </c>
      <c r="G24" s="98">
        <v>1.1279824741381419E-2</v>
      </c>
      <c r="H24" s="138">
        <v>103.68608318640055</v>
      </c>
      <c r="I24" s="138">
        <v>94.7368354994626</v>
      </c>
      <c r="J24" s="65">
        <v>-8.6310982264124481E-2</v>
      </c>
      <c r="K24" s="91">
        <v>-8.9492476869379516</v>
      </c>
      <c r="L24" s="98">
        <v>1.543792087304756E-2</v>
      </c>
    </row>
    <row r="25" spans="2:12" x14ac:dyDescent="0.25">
      <c r="B25" s="24" t="s">
        <v>44</v>
      </c>
      <c r="C25" s="137">
        <v>514.61676364707569</v>
      </c>
      <c r="D25" s="137">
        <v>513.82601665848892</v>
      </c>
      <c r="E25" s="90">
        <v>-1.5365744850259766E-3</v>
      </c>
      <c r="F25" s="163">
        <v>-0.79074698858676129</v>
      </c>
      <c r="G25" s="213">
        <v>1.2777517754040818E-2</v>
      </c>
      <c r="H25" s="137">
        <v>93.633066277541857</v>
      </c>
      <c r="I25" s="137">
        <v>90.979596979886296</v>
      </c>
      <c r="J25" s="90">
        <v>-2.8339019570183699E-2</v>
      </c>
      <c r="K25" s="109">
        <v>-2.6534692976555618</v>
      </c>
      <c r="L25" s="110">
        <v>1.4825656903488282E-2</v>
      </c>
    </row>
    <row r="26" spans="2:12" x14ac:dyDescent="0.25">
      <c r="B26" s="32" t="s">
        <v>46</v>
      </c>
      <c r="C26" s="138">
        <v>533.4343622032178</v>
      </c>
      <c r="D26" s="138">
        <v>519.65934370804155</v>
      </c>
      <c r="E26" s="65">
        <v>-2.5823267999237953E-2</v>
      </c>
      <c r="F26" s="95">
        <v>-13.775018495176255</v>
      </c>
      <c r="G26" s="98">
        <v>1.2922577438689532E-2</v>
      </c>
      <c r="H26" s="138">
        <v>96.607598729153281</v>
      </c>
      <c r="I26" s="138">
        <v>86.935810982249095</v>
      </c>
      <c r="J26" s="98">
        <v>-0.1001141512068815</v>
      </c>
      <c r="K26" s="91">
        <v>-9.6717877469041866</v>
      </c>
      <c r="L26" s="98">
        <v>1.4166698348139292E-2</v>
      </c>
    </row>
    <row r="27" spans="2:12" x14ac:dyDescent="0.25">
      <c r="B27" s="24" t="s">
        <v>39</v>
      </c>
      <c r="C27" s="137">
        <v>431.16379624200835</v>
      </c>
      <c r="D27" s="137">
        <v>469.97995654785097</v>
      </c>
      <c r="E27" s="90">
        <v>9.0026483309038063E-2</v>
      </c>
      <c r="F27" s="163">
        <v>38.816160305842629</v>
      </c>
      <c r="G27" s="213">
        <v>1.1687180181895693E-2</v>
      </c>
      <c r="H27" s="137">
        <v>77.129671422274853</v>
      </c>
      <c r="I27" s="137">
        <v>83.315907182933799</v>
      </c>
      <c r="J27" s="90">
        <v>8.0205654277847538E-2</v>
      </c>
      <c r="K27" s="109">
        <v>6.1862357606589455</v>
      </c>
      <c r="L27" s="110">
        <v>1.3576813873665888E-2</v>
      </c>
    </row>
    <row r="28" spans="2:12" x14ac:dyDescent="0.25">
      <c r="B28" s="32" t="s">
        <v>32</v>
      </c>
      <c r="C28" s="138">
        <v>822.91355677954687</v>
      </c>
      <c r="D28" s="138">
        <v>866.83438860886076</v>
      </c>
      <c r="E28" s="65">
        <v>5.3372351770697657E-2</v>
      </c>
      <c r="F28" s="95">
        <v>43.920831829313897</v>
      </c>
      <c r="G28" s="98">
        <v>2.1555918601187572E-2</v>
      </c>
      <c r="H28" s="138">
        <v>78.63112427706605</v>
      </c>
      <c r="I28" s="138">
        <v>76.469556926751807</v>
      </c>
      <c r="J28" s="65">
        <v>-2.7489971308278682E-2</v>
      </c>
      <c r="K28" s="91">
        <v>-2.1615673503142432</v>
      </c>
      <c r="L28" s="98">
        <v>1.2461161097563756E-2</v>
      </c>
    </row>
    <row r="29" spans="2:12" x14ac:dyDescent="0.25">
      <c r="B29" s="51" t="s">
        <v>37</v>
      </c>
      <c r="C29" s="137">
        <v>628.42752453999992</v>
      </c>
      <c r="D29" s="137">
        <v>401.49249412999995</v>
      </c>
      <c r="E29" s="90">
        <v>-0.36111567610937034</v>
      </c>
      <c r="F29" s="163">
        <v>-226.93503040999997</v>
      </c>
      <c r="G29" s="213">
        <v>9.984074970010472E-3</v>
      </c>
      <c r="H29" s="137">
        <v>99.573820689999991</v>
      </c>
      <c r="I29" s="137">
        <v>71.306126379999995</v>
      </c>
      <c r="J29" s="90">
        <v>-0.28388680994781657</v>
      </c>
      <c r="K29" s="109">
        <v>-28.267694309999996</v>
      </c>
      <c r="L29" s="110">
        <v>1.1619749921077041E-2</v>
      </c>
    </row>
    <row r="30" spans="2:12" x14ac:dyDescent="0.25">
      <c r="B30" s="32" t="s">
        <v>41</v>
      </c>
      <c r="C30" s="138">
        <v>533.46473733180005</v>
      </c>
      <c r="D30" s="138">
        <v>401.57610687497748</v>
      </c>
      <c r="E30" s="65">
        <v>-0.24723026889552691</v>
      </c>
      <c r="F30" s="95">
        <v>-131.88863045682257</v>
      </c>
      <c r="G30" s="98">
        <v>9.9861542016935288E-3</v>
      </c>
      <c r="H30" s="138">
        <v>57.788106679741119</v>
      </c>
      <c r="I30" s="138">
        <v>69.193047790891299</v>
      </c>
      <c r="J30" s="98">
        <v>0.19735792996915102</v>
      </c>
      <c r="K30" s="91">
        <v>11.40494111115018</v>
      </c>
      <c r="L30" s="98">
        <v>1.1275411418685582E-2</v>
      </c>
    </row>
    <row r="31" spans="2:12" x14ac:dyDescent="0.25">
      <c r="B31" s="24" t="s">
        <v>52</v>
      </c>
      <c r="C31" s="137">
        <v>534.57336466000004</v>
      </c>
      <c r="D31" s="137">
        <v>488.32132432999998</v>
      </c>
      <c r="E31" s="90">
        <v>-8.6521408262488553E-2</v>
      </c>
      <c r="F31" s="163">
        <v>-46.252040330000057</v>
      </c>
      <c r="G31" s="213">
        <v>1.2143282334904354E-2</v>
      </c>
      <c r="H31" s="137">
        <v>59.040014999999997</v>
      </c>
      <c r="I31" s="137">
        <v>68.781718470000001</v>
      </c>
      <c r="J31" s="90">
        <v>0.1650017106194841</v>
      </c>
      <c r="K31" s="109">
        <v>9.7417034700000045</v>
      </c>
      <c r="L31" s="110">
        <v>1.1208382902531268E-2</v>
      </c>
    </row>
    <row r="32" spans="2:12" x14ac:dyDescent="0.25">
      <c r="B32" s="32" t="s">
        <v>45</v>
      </c>
      <c r="C32" s="138">
        <v>406.37810176336387</v>
      </c>
      <c r="D32" s="138">
        <v>380.96304536168998</v>
      </c>
      <c r="E32" s="65">
        <v>-6.2540418126351693E-2</v>
      </c>
      <c r="F32" s="95">
        <v>-25.415056401673894</v>
      </c>
      <c r="G32" s="98">
        <v>9.4735609290445433E-3</v>
      </c>
      <c r="H32" s="138">
        <v>71.417085163871718</v>
      </c>
      <c r="I32" s="138">
        <v>68.306377176467507</v>
      </c>
      <c r="J32" s="65">
        <v>-4.3556916111410326E-2</v>
      </c>
      <c r="K32" s="91">
        <v>-3.1107079874042114</v>
      </c>
      <c r="L32" s="98">
        <v>1.1130923261425899E-2</v>
      </c>
    </row>
    <row r="33" spans="2:12" x14ac:dyDescent="0.25">
      <c r="B33" s="24" t="s">
        <v>50</v>
      </c>
      <c r="C33" s="137">
        <v>472.65932966491181</v>
      </c>
      <c r="D33" s="137">
        <v>398.65458435100686</v>
      </c>
      <c r="E33" s="90">
        <v>-0.15657100298087856</v>
      </c>
      <c r="F33" s="163">
        <v>-74.004745313904948</v>
      </c>
      <c r="G33" s="213">
        <v>9.913503528686295E-3</v>
      </c>
      <c r="H33" s="137">
        <v>81.651331428175595</v>
      </c>
      <c r="I33" s="137">
        <v>63.619419195544303</v>
      </c>
      <c r="J33" s="145">
        <v>-0.22084039436017067</v>
      </c>
      <c r="K33" s="109">
        <v>-18.031912232631292</v>
      </c>
      <c r="L33" s="110">
        <v>1.0367156073475004E-2</v>
      </c>
    </row>
    <row r="34" spans="2:12" x14ac:dyDescent="0.25">
      <c r="B34" s="32" t="s">
        <v>47</v>
      </c>
      <c r="C34" s="138">
        <v>468.19237637170261</v>
      </c>
      <c r="D34" s="138">
        <v>429.76823238467392</v>
      </c>
      <c r="E34" s="65">
        <v>-8.2069136376802909E-2</v>
      </c>
      <c r="F34" s="95">
        <v>-38.424143987028685</v>
      </c>
      <c r="G34" s="98">
        <v>1.0687219100210947E-2</v>
      </c>
      <c r="H34" s="138">
        <v>68.461648242142061</v>
      </c>
      <c r="I34" s="138">
        <v>61.8848330285145</v>
      </c>
      <c r="J34" s="98">
        <v>-9.6065686154181096E-2</v>
      </c>
      <c r="K34" s="91">
        <v>-6.5768152136275617</v>
      </c>
      <c r="L34" s="98">
        <v>1.0084495122716934E-2</v>
      </c>
    </row>
    <row r="35" spans="2:12" x14ac:dyDescent="0.25">
      <c r="B35" s="24" t="s">
        <v>20</v>
      </c>
      <c r="C35" s="137">
        <v>334.69256194000002</v>
      </c>
      <c r="D35" s="137">
        <v>351.59185571</v>
      </c>
      <c r="E35" s="90">
        <v>5.0491990834948819E-2</v>
      </c>
      <c r="F35" s="163">
        <v>16.899293769999986</v>
      </c>
      <c r="G35" s="213">
        <v>8.7431757693510765E-3</v>
      </c>
      <c r="H35" s="137">
        <v>36.360531700000003</v>
      </c>
      <c r="I35" s="137">
        <v>55.487956789999998</v>
      </c>
      <c r="J35" s="145">
        <v>0.52604910312683884</v>
      </c>
      <c r="K35" s="109">
        <v>19.127425089999996</v>
      </c>
      <c r="L35" s="111">
        <v>9.0420867639806404E-3</v>
      </c>
    </row>
    <row r="36" spans="2:12" x14ac:dyDescent="0.25">
      <c r="B36" s="32" t="s">
        <v>54</v>
      </c>
      <c r="C36" s="138">
        <v>299.04684465719947</v>
      </c>
      <c r="D36" s="138">
        <v>295.75021635330711</v>
      </c>
      <c r="E36" s="65">
        <v>-1.1023785613492487E-2</v>
      </c>
      <c r="F36" s="95">
        <v>-3.2966283038923621</v>
      </c>
      <c r="G36" s="98">
        <v>7.354539314282039E-3</v>
      </c>
      <c r="H36" s="138">
        <v>55.490234030078348</v>
      </c>
      <c r="I36" s="138">
        <v>50.793063174781601</v>
      </c>
      <c r="J36" s="98">
        <v>-8.4648604162502861E-2</v>
      </c>
      <c r="K36" s="91">
        <v>-4.697170855296747</v>
      </c>
      <c r="L36" s="65">
        <v>8.2770264180550175E-3</v>
      </c>
    </row>
    <row r="37" spans="2:12" x14ac:dyDescent="0.25">
      <c r="B37" s="24" t="s">
        <v>48</v>
      </c>
      <c r="C37" s="137">
        <v>286.66792569829965</v>
      </c>
      <c r="D37" s="137">
        <v>331.67007842663287</v>
      </c>
      <c r="E37" s="90">
        <v>0.15698356423625581</v>
      </c>
      <c r="F37" s="163">
        <v>45.002152728333215</v>
      </c>
      <c r="G37" s="213">
        <v>8.2477729390590931E-3</v>
      </c>
      <c r="H37" s="137">
        <v>46.351483947769808</v>
      </c>
      <c r="I37" s="137">
        <v>49.895259707334098</v>
      </c>
      <c r="J37" s="145">
        <v>7.6454418666671353E-2</v>
      </c>
      <c r="K37" s="109">
        <v>3.5437757595642907</v>
      </c>
      <c r="L37" s="111">
        <v>8.1307240973480851E-3</v>
      </c>
    </row>
    <row r="38" spans="2:12" x14ac:dyDescent="0.25">
      <c r="B38" s="32" t="s">
        <v>42</v>
      </c>
      <c r="C38" s="138">
        <v>323.27918434682624</v>
      </c>
      <c r="D38" s="138">
        <v>290.42077363127811</v>
      </c>
      <c r="E38" s="65">
        <v>-0.10164097259134497</v>
      </c>
      <c r="F38" s="95">
        <v>-32.858410715548132</v>
      </c>
      <c r="G38" s="98">
        <v>7.2220099234140611E-3</v>
      </c>
      <c r="H38" s="138">
        <v>53.973072472931932</v>
      </c>
      <c r="I38" s="138">
        <v>47.610037988153302</v>
      </c>
      <c r="J38" s="65">
        <v>-0.11789276009754235</v>
      </c>
      <c r="K38" s="91">
        <v>-6.3630344847786304</v>
      </c>
      <c r="L38" s="65">
        <v>7.7583338661134449E-3</v>
      </c>
    </row>
    <row r="39" spans="2:12" x14ac:dyDescent="0.25">
      <c r="B39" s="24" t="s">
        <v>49</v>
      </c>
      <c r="C39" s="137">
        <v>318.05703867602426</v>
      </c>
      <c r="D39" s="137">
        <v>361.8662259776325</v>
      </c>
      <c r="E39" s="90">
        <v>0.13774003393848067</v>
      </c>
      <c r="F39" s="163">
        <v>43.809187301608233</v>
      </c>
      <c r="G39" s="213">
        <v>8.9986726578893585E-3</v>
      </c>
      <c r="H39" s="137">
        <v>46.710028095794065</v>
      </c>
      <c r="I39" s="137">
        <v>43.307906846284197</v>
      </c>
      <c r="J39" s="145">
        <v>-7.2834921925816754E-2</v>
      </c>
      <c r="K39" s="109">
        <v>-3.4021212495098681</v>
      </c>
      <c r="L39" s="111">
        <v>7.0572764600527818E-3</v>
      </c>
    </row>
    <row r="40" spans="2:12" x14ac:dyDescent="0.25">
      <c r="B40" s="32" t="s">
        <v>57</v>
      </c>
      <c r="C40" s="138">
        <v>154.42408402622061</v>
      </c>
      <c r="D40" s="138">
        <v>185.26851820342412</v>
      </c>
      <c r="E40" s="65">
        <v>0.19973849527231935</v>
      </c>
      <c r="F40" s="95">
        <v>30.84443417720351</v>
      </c>
      <c r="G40" s="98">
        <v>4.6071465902094988E-3</v>
      </c>
      <c r="H40" s="138">
        <v>31.298171672859851</v>
      </c>
      <c r="I40" s="138">
        <v>38.256818364178201</v>
      </c>
      <c r="J40" s="98">
        <v>0.22233396774906589</v>
      </c>
      <c r="K40" s="91">
        <v>6.95864669131835</v>
      </c>
      <c r="L40" s="65">
        <v>6.2341720793923517E-3</v>
      </c>
    </row>
    <row r="41" spans="2:12" x14ac:dyDescent="0.25">
      <c r="B41" s="24" t="s">
        <v>59</v>
      </c>
      <c r="C41" s="137">
        <v>205.41481746915511</v>
      </c>
      <c r="D41" s="137">
        <v>198.05285424368242</v>
      </c>
      <c r="E41" s="90">
        <v>-3.583949452223989E-2</v>
      </c>
      <c r="F41" s="163">
        <v>-7.3619632254726923</v>
      </c>
      <c r="G41" s="213">
        <v>4.9250598048620666E-3</v>
      </c>
      <c r="H41" s="137">
        <v>35.962197505967119</v>
      </c>
      <c r="I41" s="137">
        <v>36.087971051465999</v>
      </c>
      <c r="J41" s="90">
        <v>3.4973820906802899E-3</v>
      </c>
      <c r="K41" s="109">
        <v>0.12577354549888042</v>
      </c>
      <c r="L41" s="111">
        <v>5.8807457376441859E-3</v>
      </c>
    </row>
    <row r="42" spans="2:12" x14ac:dyDescent="0.25">
      <c r="B42" s="32" t="s">
        <v>53</v>
      </c>
      <c r="C42" s="138">
        <v>339.8581015277407</v>
      </c>
      <c r="D42" s="138">
        <v>376.90196474296232</v>
      </c>
      <c r="E42" s="65">
        <v>0.10899802902652866</v>
      </c>
      <c r="F42" s="95">
        <v>37.04386321522162</v>
      </c>
      <c r="G42" s="98">
        <v>9.3725724075916245E-3</v>
      </c>
      <c r="H42" s="138">
        <v>42.633723951061427</v>
      </c>
      <c r="I42" s="138">
        <v>33.149216036504001</v>
      </c>
      <c r="J42" s="65">
        <v>-0.22246491827560133</v>
      </c>
      <c r="K42" s="91">
        <v>-9.484507914557426</v>
      </c>
      <c r="L42" s="65">
        <v>5.4018584373974679E-3</v>
      </c>
    </row>
    <row r="43" spans="2:12" x14ac:dyDescent="0.25">
      <c r="B43" s="24" t="s">
        <v>55</v>
      </c>
      <c r="C43" s="137">
        <v>256.60158895069799</v>
      </c>
      <c r="D43" s="137">
        <v>180.9942103387344</v>
      </c>
      <c r="E43" s="90">
        <v>-0.29464891048079356</v>
      </c>
      <c r="F43" s="163">
        <v>-75.607378611963583</v>
      </c>
      <c r="G43" s="213">
        <v>4.5008556612633902E-3</v>
      </c>
      <c r="H43" s="137">
        <v>52.187533221664232</v>
      </c>
      <c r="I43" s="137">
        <v>32.568049907766799</v>
      </c>
      <c r="J43" s="145">
        <v>-0.37594195591817969</v>
      </c>
      <c r="K43" s="109">
        <v>-19.619483313897433</v>
      </c>
      <c r="L43" s="111">
        <v>5.307154021082114E-3</v>
      </c>
    </row>
    <row r="44" spans="2:12" x14ac:dyDescent="0.25">
      <c r="B44" s="32" t="s">
        <v>58</v>
      </c>
      <c r="C44" s="138">
        <v>278.13104986312976</v>
      </c>
      <c r="D44" s="138">
        <v>236.50318697548823</v>
      </c>
      <c r="E44" s="65">
        <v>-0.14966995920853454</v>
      </c>
      <c r="F44" s="95">
        <v>-41.627862887641527</v>
      </c>
      <c r="G44" s="98">
        <v>5.8812196589785324E-3</v>
      </c>
      <c r="H44" s="138">
        <v>44.883720647446523</v>
      </c>
      <c r="I44" s="138">
        <v>27.1666537679809</v>
      </c>
      <c r="J44" s="65">
        <v>-0.39473258063051342</v>
      </c>
      <c r="K44" s="91">
        <v>-17.717066879465623</v>
      </c>
      <c r="L44" s="65">
        <v>4.4269649608250587E-3</v>
      </c>
    </row>
    <row r="45" spans="2:12" x14ac:dyDescent="0.25">
      <c r="B45" s="24" t="s">
        <v>60</v>
      </c>
      <c r="C45" s="137">
        <v>151.17831867577308</v>
      </c>
      <c r="D45" s="137">
        <v>138.66878302497375</v>
      </c>
      <c r="E45" s="90">
        <v>-8.2746889635861742E-2</v>
      </c>
      <c r="F45" s="163">
        <v>-12.509535650799336</v>
      </c>
      <c r="G45" s="213">
        <v>3.4483322751064195E-3</v>
      </c>
      <c r="H45" s="137">
        <v>27.007435141022299</v>
      </c>
      <c r="I45" s="137">
        <v>22.645693532209599</v>
      </c>
      <c r="J45" s="145">
        <v>-0.16150151193689388</v>
      </c>
      <c r="K45" s="109">
        <v>-4.3617416088127001</v>
      </c>
      <c r="L45" s="111">
        <v>3.690248075338339E-3</v>
      </c>
    </row>
    <row r="46" spans="2:12" x14ac:dyDescent="0.25">
      <c r="B46" s="32" t="s">
        <v>56</v>
      </c>
      <c r="C46" s="138">
        <v>130.82560491991259</v>
      </c>
      <c r="D46" s="138">
        <v>124.0536864049118</v>
      </c>
      <c r="E46" s="65">
        <v>-5.1762944410968736E-2</v>
      </c>
      <c r="F46" s="95">
        <v>-6.7719185150007917</v>
      </c>
      <c r="G46" s="98">
        <v>3.0848928024337424E-3</v>
      </c>
      <c r="H46" s="138">
        <v>21.794734133107223</v>
      </c>
      <c r="I46" s="138">
        <v>17.151449369852401</v>
      </c>
      <c r="J46" s="98">
        <v>-0.21304617596603093</v>
      </c>
      <c r="K46" s="91">
        <v>-4.6432847632548224</v>
      </c>
      <c r="L46" s="65">
        <v>2.7949288873108371E-3</v>
      </c>
    </row>
    <row r="47" spans="2:12" x14ac:dyDescent="0.25">
      <c r="B47" s="24" t="s">
        <v>61</v>
      </c>
      <c r="C47" s="137">
        <v>112.78909018664925</v>
      </c>
      <c r="D47" s="137">
        <v>94.964577022197801</v>
      </c>
      <c r="E47" s="90">
        <v>-0.15803401849376142</v>
      </c>
      <c r="F47" s="163">
        <v>-17.824513164451446</v>
      </c>
      <c r="G47" s="213">
        <v>2.3615222459873906E-3</v>
      </c>
      <c r="H47" s="137">
        <v>26.727255776875641</v>
      </c>
      <c r="I47" s="137">
        <v>14.962646120398199</v>
      </c>
      <c r="J47" s="90">
        <v>-0.44017274929722316</v>
      </c>
      <c r="K47" s="109">
        <v>-11.764609656477441</v>
      </c>
      <c r="L47" s="111">
        <v>2.4382506090720097E-3</v>
      </c>
    </row>
    <row r="48" spans="2:12" x14ac:dyDescent="0.25">
      <c r="B48" s="32" t="s">
        <v>63</v>
      </c>
      <c r="C48" s="138">
        <v>7.4832600219773324</v>
      </c>
      <c r="D48" s="138">
        <v>10.670046519496214</v>
      </c>
      <c r="E48" s="65">
        <v>0.42585537428336262</v>
      </c>
      <c r="F48" s="95">
        <v>3.1867864975188818</v>
      </c>
      <c r="G48" s="98">
        <v>2.6533632867780537E-4</v>
      </c>
      <c r="H48" s="95">
        <v>1.03088686340826</v>
      </c>
      <c r="I48" s="95">
        <v>2.59260666721601</v>
      </c>
      <c r="J48" s="98">
        <v>1.5149284167270114</v>
      </c>
      <c r="K48" s="91">
        <v>1.56171980380775</v>
      </c>
      <c r="L48" s="168">
        <v>4.2248040450584135E-4</v>
      </c>
    </row>
    <row r="49" spans="2:12" x14ac:dyDescent="0.25">
      <c r="B49" s="24" t="s">
        <v>62</v>
      </c>
      <c r="C49" s="137">
        <v>245.6252640782001</v>
      </c>
      <c r="D49" s="137">
        <v>81.296818799215245</v>
      </c>
      <c r="E49" s="90">
        <v>-0.6690209408860619</v>
      </c>
      <c r="F49" s="163">
        <v>-164.32844527898487</v>
      </c>
      <c r="G49" s="213">
        <v>2.0216406174007042E-3</v>
      </c>
      <c r="H49" s="137">
        <v>48.871430971646333</v>
      </c>
      <c r="I49" s="164">
        <v>0.93561326326259897</v>
      </c>
      <c r="J49" s="90">
        <v>-0.98085561963991985</v>
      </c>
      <c r="K49" s="109">
        <v>-47.935817708383738</v>
      </c>
      <c r="L49" s="169">
        <v>1.5246364785008839E-4</v>
      </c>
    </row>
    <row r="50" spans="2:12" x14ac:dyDescent="0.25">
      <c r="B50" s="32" t="s">
        <v>38</v>
      </c>
      <c r="C50" s="138">
        <v>383.17704668366633</v>
      </c>
      <c r="D50" s="138">
        <v>276.05989830087884</v>
      </c>
      <c r="E50" s="65">
        <v>-0.27955001300278448</v>
      </c>
      <c r="F50" s="95">
        <v>-107.11714838278749</v>
      </c>
      <c r="G50" s="98">
        <v>6.8648922735701388E-3</v>
      </c>
      <c r="H50" s="138">
        <v>79.2525361332698</v>
      </c>
      <c r="I50" s="170">
        <v>0.283659748097223</v>
      </c>
      <c r="J50" s="65">
        <v>-0.99642081172493679</v>
      </c>
      <c r="K50" s="91">
        <v>-78.968876385172578</v>
      </c>
      <c r="L50" s="221">
        <v>4.6224013319701533E-5</v>
      </c>
    </row>
    <row r="51" spans="2:12" ht="13.5" thickBot="1" x14ac:dyDescent="0.3">
      <c r="B51" s="18" t="s">
        <v>19</v>
      </c>
      <c r="C51" s="139">
        <v>42382.928652073249</v>
      </c>
      <c r="D51" s="139">
        <v>40213.289196643404</v>
      </c>
      <c r="E51" s="92">
        <v>-5.1191352849650595E-2</v>
      </c>
      <c r="F51" s="139">
        <v>-2169.6394554298458</v>
      </c>
      <c r="G51" s="166">
        <v>1</v>
      </c>
      <c r="H51" s="139">
        <v>6823.8466209345306</v>
      </c>
      <c r="I51" s="139">
        <v>6136.63175750951</v>
      </c>
      <c r="J51" s="166">
        <v>-0.1007078414272603</v>
      </c>
      <c r="K51" s="222">
        <v>-687.21486342502067</v>
      </c>
      <c r="L51" s="112">
        <v>1</v>
      </c>
    </row>
    <row r="53" spans="2:12" x14ac:dyDescent="0.25">
      <c r="B53" s="179" t="s">
        <v>138</v>
      </c>
      <c r="C53" s="179"/>
      <c r="D53" s="179"/>
      <c r="E53" s="179"/>
      <c r="F53" s="179"/>
      <c r="G53" s="179"/>
      <c r="H53" s="179"/>
      <c r="I53" s="179"/>
      <c r="J53" s="179"/>
      <c r="K53" s="179"/>
      <c r="L53" s="179"/>
    </row>
    <row r="54" spans="2:12" ht="31.5" customHeight="1" x14ac:dyDescent="0.25">
      <c r="B54" s="180" t="s">
        <v>137</v>
      </c>
      <c r="C54" s="180"/>
      <c r="D54" s="180"/>
      <c r="E54" s="180"/>
      <c r="F54" s="180"/>
      <c r="G54" s="180"/>
      <c r="H54" s="180"/>
      <c r="I54" s="180"/>
      <c r="J54" s="180"/>
      <c r="K54" s="180"/>
      <c r="L54" s="180"/>
    </row>
  </sheetData>
  <mergeCells count="7">
    <mergeCell ref="B2:G2"/>
    <mergeCell ref="B3:G3"/>
    <mergeCell ref="H6:L6"/>
    <mergeCell ref="B53:L53"/>
    <mergeCell ref="B54:L54"/>
    <mergeCell ref="B6:B7"/>
    <mergeCell ref="C6:G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4BF4-154C-48EE-9536-336FA626BE9A}">
  <sheetPr>
    <tabColor theme="9" tint="0.39997558519241921"/>
    <pageSetUpPr fitToPage="1"/>
  </sheetPr>
  <dimension ref="A2:L40"/>
  <sheetViews>
    <sheetView showGridLines="0" workbookViewId="0">
      <selection activeCell="O8" sqref="O8"/>
    </sheetView>
  </sheetViews>
  <sheetFormatPr baseColWidth="10" defaultColWidth="11.42578125" defaultRowHeight="12.75" x14ac:dyDescent="0.25"/>
  <cols>
    <col min="1" max="1" width="11.42578125" style="23"/>
    <col min="2" max="2" width="17" style="23" customWidth="1"/>
    <col min="3" max="16384" width="11.42578125" style="23"/>
  </cols>
  <sheetData>
    <row r="2" spans="1:12" x14ac:dyDescent="0.25">
      <c r="A2" s="23" t="s">
        <v>5</v>
      </c>
      <c r="B2" s="180" t="s">
        <v>176</v>
      </c>
      <c r="C2" s="180"/>
      <c r="D2" s="180"/>
      <c r="E2" s="180"/>
      <c r="F2" s="180"/>
      <c r="G2" s="180"/>
    </row>
    <row r="3" spans="1:12" x14ac:dyDescent="0.25">
      <c r="B3" s="180" t="s">
        <v>123</v>
      </c>
      <c r="C3" s="180"/>
      <c r="D3" s="180"/>
      <c r="E3" s="180"/>
      <c r="F3" s="180"/>
      <c r="G3" s="180"/>
    </row>
    <row r="5" spans="1:12" ht="13.5" thickBot="1" x14ac:dyDescent="0.3"/>
    <row r="6" spans="1:12" ht="12.75" customHeight="1" x14ac:dyDescent="0.25">
      <c r="B6" s="204" t="s">
        <v>140</v>
      </c>
      <c r="C6" s="198" t="s">
        <v>251</v>
      </c>
      <c r="D6" s="199"/>
      <c r="E6" s="199"/>
      <c r="F6" s="199"/>
      <c r="G6" s="200"/>
      <c r="H6" s="203" t="s">
        <v>175</v>
      </c>
      <c r="I6" s="196"/>
      <c r="J6" s="196"/>
      <c r="K6" s="196"/>
      <c r="L6" s="196"/>
    </row>
    <row r="7" spans="1:12" ht="26.25" thickBot="1" x14ac:dyDescent="0.3">
      <c r="B7" s="205"/>
      <c r="C7" s="33">
        <v>2023</v>
      </c>
      <c r="D7" s="116">
        <v>2024</v>
      </c>
      <c r="E7" s="34" t="s">
        <v>194</v>
      </c>
      <c r="F7" s="33" t="s">
        <v>195</v>
      </c>
      <c r="G7" s="34" t="s">
        <v>193</v>
      </c>
      <c r="H7" s="107">
        <v>2023</v>
      </c>
      <c r="I7" s="117">
        <v>2024</v>
      </c>
      <c r="J7" s="108" t="s">
        <v>194</v>
      </c>
      <c r="K7" s="107" t="s">
        <v>195</v>
      </c>
      <c r="L7" s="108" t="s">
        <v>193</v>
      </c>
    </row>
    <row r="8" spans="1:12" ht="13.5" thickTop="1" x14ac:dyDescent="0.25">
      <c r="B8" s="17" t="s">
        <v>64</v>
      </c>
      <c r="C8" s="53">
        <v>18112.377346000001</v>
      </c>
      <c r="D8" s="53">
        <v>19024.991934000001</v>
      </c>
      <c r="E8" s="96">
        <v>5.0386239783235531E-2</v>
      </c>
      <c r="F8" s="53">
        <v>912.61458800000037</v>
      </c>
      <c r="G8" s="96">
        <v>0.38742081702001535</v>
      </c>
      <c r="H8" s="53">
        <v>2264.16984</v>
      </c>
      <c r="I8" s="53">
        <v>2710.2823629999998</v>
      </c>
      <c r="J8" s="96">
        <v>0.19703138656771424</v>
      </c>
      <c r="K8" s="53">
        <v>446.11252299999978</v>
      </c>
      <c r="L8" s="96">
        <v>0.36856718340617484</v>
      </c>
    </row>
    <row r="9" spans="1:12" x14ac:dyDescent="0.25">
      <c r="B9" s="15" t="s">
        <v>65</v>
      </c>
      <c r="C9" s="52">
        <v>8402.7814760000001</v>
      </c>
      <c r="D9" s="52">
        <v>7152.8456420000002</v>
      </c>
      <c r="E9" s="16">
        <v>-0.14875262882535534</v>
      </c>
      <c r="F9" s="52">
        <v>-1249.9358339999999</v>
      </c>
      <c r="G9" s="16">
        <v>0.14565900013283528</v>
      </c>
      <c r="H9" s="52">
        <v>1224.194516</v>
      </c>
      <c r="I9" s="52">
        <v>1112.630635</v>
      </c>
      <c r="J9" s="16">
        <v>-9.1132478982613008E-2</v>
      </c>
      <c r="K9" s="52">
        <v>-111.56388100000004</v>
      </c>
      <c r="L9" s="16">
        <v>0.15130495069873789</v>
      </c>
    </row>
    <row r="10" spans="1:12" x14ac:dyDescent="0.25">
      <c r="B10" s="17" t="s">
        <v>66</v>
      </c>
      <c r="C10" s="53">
        <v>4498.8343539999996</v>
      </c>
      <c r="D10" s="53">
        <v>4430.13724</v>
      </c>
      <c r="E10" s="96">
        <v>-1.5269980753774504E-2</v>
      </c>
      <c r="F10" s="53">
        <v>-68.697113999999601</v>
      </c>
      <c r="G10" s="96">
        <v>9.0214355674143945E-2</v>
      </c>
      <c r="H10" s="53">
        <v>804.73478899999998</v>
      </c>
      <c r="I10" s="53">
        <v>818.17728799999998</v>
      </c>
      <c r="J10" s="96">
        <v>1.6704259817950984E-2</v>
      </c>
      <c r="K10" s="53">
        <v>13.442498999999998</v>
      </c>
      <c r="L10" s="96">
        <v>0.11126268712137974</v>
      </c>
    </row>
    <row r="11" spans="1:12" x14ac:dyDescent="0.25">
      <c r="B11" s="15" t="s">
        <v>68</v>
      </c>
      <c r="C11" s="52">
        <v>2681.6329489999998</v>
      </c>
      <c r="D11" s="52">
        <v>3061.3349950000002</v>
      </c>
      <c r="E11" s="16">
        <v>0.1415935936130237</v>
      </c>
      <c r="F11" s="52">
        <v>379.70204600000034</v>
      </c>
      <c r="G11" s="16">
        <v>6.2340363089210676E-2</v>
      </c>
      <c r="H11" s="52">
        <v>388.30937899999998</v>
      </c>
      <c r="I11" s="52">
        <v>533.15090899999996</v>
      </c>
      <c r="J11" s="16">
        <v>0.37300548952231205</v>
      </c>
      <c r="K11" s="52">
        <v>144.84152999999998</v>
      </c>
      <c r="L11" s="16">
        <v>7.2502382608970933E-2</v>
      </c>
    </row>
    <row r="12" spans="1:12" x14ac:dyDescent="0.25">
      <c r="B12" s="17" t="s">
        <v>67</v>
      </c>
      <c r="C12" s="53">
        <v>3405.2464089999999</v>
      </c>
      <c r="D12" s="53">
        <v>3714.949368</v>
      </c>
      <c r="E12" s="96">
        <v>9.0948766051543783E-2</v>
      </c>
      <c r="F12" s="53">
        <v>309.70295900000019</v>
      </c>
      <c r="G12" s="96">
        <v>7.5650424679888306E-2</v>
      </c>
      <c r="H12" s="53">
        <v>519.71964000000003</v>
      </c>
      <c r="I12" s="53">
        <v>468.21594900000002</v>
      </c>
      <c r="J12" s="96">
        <v>-9.9098989216570676E-2</v>
      </c>
      <c r="K12" s="53">
        <v>-51.503691000000003</v>
      </c>
      <c r="L12" s="96">
        <v>6.3671975992111496E-2</v>
      </c>
    </row>
    <row r="13" spans="1:12" x14ac:dyDescent="0.25">
      <c r="B13" s="15" t="s">
        <v>69</v>
      </c>
      <c r="C13" s="52">
        <v>3494.0862809999999</v>
      </c>
      <c r="D13" s="52">
        <v>2593.7167599999998</v>
      </c>
      <c r="E13" s="16">
        <v>-0.25768382592496153</v>
      </c>
      <c r="F13" s="52">
        <v>-900.36952100000008</v>
      </c>
      <c r="G13" s="16">
        <v>5.2817886586427332E-2</v>
      </c>
      <c r="H13" s="52">
        <v>480.78116999999997</v>
      </c>
      <c r="I13" s="52">
        <v>372.98230599999999</v>
      </c>
      <c r="J13" s="16">
        <v>-0.2242160690278282</v>
      </c>
      <c r="K13" s="52">
        <v>-107.79886399999998</v>
      </c>
      <c r="L13" s="16">
        <v>5.0721297477874648E-2</v>
      </c>
    </row>
    <row r="14" spans="1:12" x14ac:dyDescent="0.25">
      <c r="B14" s="17" t="s">
        <v>70</v>
      </c>
      <c r="C14" s="53">
        <v>2248.8901179999998</v>
      </c>
      <c r="D14" s="53">
        <v>2337.3860110000001</v>
      </c>
      <c r="E14" s="96">
        <v>3.9350919056330813E-2</v>
      </c>
      <c r="F14" s="53">
        <v>88.495893000000251</v>
      </c>
      <c r="G14" s="96">
        <v>4.7598022706881765E-2</v>
      </c>
      <c r="H14" s="53">
        <v>354.60781200000002</v>
      </c>
      <c r="I14" s="53">
        <v>367.41857299999998</v>
      </c>
      <c r="J14" s="96">
        <v>3.6126561701353532E-2</v>
      </c>
      <c r="K14" s="53">
        <v>12.810760999999957</v>
      </c>
      <c r="L14" s="96">
        <v>4.9964693874859578E-2</v>
      </c>
    </row>
    <row r="15" spans="1:12" x14ac:dyDescent="0.25">
      <c r="B15" s="15" t="s">
        <v>89</v>
      </c>
      <c r="C15" s="52">
        <v>2212.205888</v>
      </c>
      <c r="D15" s="52">
        <v>2150.6891329999999</v>
      </c>
      <c r="E15" s="16">
        <v>-2.7807879607271047E-2</v>
      </c>
      <c r="F15" s="52">
        <v>-61.516755000000103</v>
      </c>
      <c r="G15" s="16">
        <v>4.3796167901330806E-2</v>
      </c>
      <c r="H15" s="52">
        <v>318.47277300000002</v>
      </c>
      <c r="I15" s="52">
        <v>316.270535</v>
      </c>
      <c r="J15" s="16">
        <v>-6.9149961525910575E-3</v>
      </c>
      <c r="K15" s="52">
        <v>-2.2022380000000226</v>
      </c>
      <c r="L15" s="16">
        <v>4.3009149847503932E-2</v>
      </c>
    </row>
    <row r="16" spans="1:12" x14ac:dyDescent="0.25">
      <c r="B16" s="17" t="s">
        <v>72</v>
      </c>
      <c r="C16" s="53">
        <v>689.61816999999996</v>
      </c>
      <c r="D16" s="53">
        <v>1138.1090610000001</v>
      </c>
      <c r="E16" s="96">
        <v>0.65034668532588147</v>
      </c>
      <c r="F16" s="53">
        <v>448.49089100000015</v>
      </c>
      <c r="G16" s="96">
        <v>2.3176206528766587E-2</v>
      </c>
      <c r="H16" s="53">
        <v>78.437629000000001</v>
      </c>
      <c r="I16" s="53">
        <v>125.531716</v>
      </c>
      <c r="J16" s="96">
        <v>0.60040171535526654</v>
      </c>
      <c r="K16" s="53">
        <v>47.094087000000002</v>
      </c>
      <c r="L16" s="96">
        <v>1.7070867458640455E-2</v>
      </c>
    </row>
    <row r="17" spans="2:12" x14ac:dyDescent="0.25">
      <c r="B17" s="15" t="s">
        <v>73</v>
      </c>
      <c r="C17" s="52">
        <v>435.06840599999998</v>
      </c>
      <c r="D17" s="52">
        <v>540.08696499999996</v>
      </c>
      <c r="E17" s="16">
        <v>0.24138401582761682</v>
      </c>
      <c r="F17" s="52">
        <v>105.01855899999998</v>
      </c>
      <c r="G17" s="16">
        <v>1.099821403173481E-2</v>
      </c>
      <c r="H17" s="52">
        <v>71.236626999999999</v>
      </c>
      <c r="I17" s="52">
        <v>106.139718</v>
      </c>
      <c r="J17" s="16">
        <v>0.48995990503593045</v>
      </c>
      <c r="K17" s="52">
        <v>34.903091000000003</v>
      </c>
      <c r="L17" s="16">
        <v>1.4433779094324454E-2</v>
      </c>
    </row>
    <row r="18" spans="2:12" x14ac:dyDescent="0.25">
      <c r="B18" s="17" t="s">
        <v>71</v>
      </c>
      <c r="C18" s="53">
        <v>833.28852199999994</v>
      </c>
      <c r="D18" s="53">
        <v>642.742527</v>
      </c>
      <c r="E18" s="96">
        <v>-0.22866749027415501</v>
      </c>
      <c r="F18" s="53">
        <v>-190.54599499999995</v>
      </c>
      <c r="G18" s="96">
        <v>1.308866967238154E-2</v>
      </c>
      <c r="H18" s="53">
        <v>68.377427999999995</v>
      </c>
      <c r="I18" s="53">
        <v>79.436098000000001</v>
      </c>
      <c r="J18" s="96">
        <v>0.16172983283313913</v>
      </c>
      <c r="K18" s="53">
        <v>11.058670000000006</v>
      </c>
      <c r="L18" s="96">
        <v>1.0802394355778377E-2</v>
      </c>
    </row>
    <row r="19" spans="2:12" x14ac:dyDescent="0.25">
      <c r="B19" s="15" t="s">
        <v>76</v>
      </c>
      <c r="C19" s="52">
        <v>322.04379699999998</v>
      </c>
      <c r="D19" s="52">
        <v>326.36658599999998</v>
      </c>
      <c r="E19" s="16">
        <v>1.3422984824638551E-2</v>
      </c>
      <c r="F19" s="52">
        <v>4.3227890000000002</v>
      </c>
      <c r="G19" s="66">
        <v>6.6460585021424941E-3</v>
      </c>
      <c r="H19" s="52">
        <v>27.290939000000002</v>
      </c>
      <c r="I19" s="52">
        <v>62.105518000000004</v>
      </c>
      <c r="J19" s="16">
        <v>1.2756827091951655</v>
      </c>
      <c r="K19" s="52">
        <v>34.814579000000002</v>
      </c>
      <c r="L19" s="66">
        <v>8.4456350953428308E-3</v>
      </c>
    </row>
    <row r="20" spans="2:12" x14ac:dyDescent="0.25">
      <c r="B20" s="17" t="s">
        <v>74</v>
      </c>
      <c r="C20" s="53">
        <v>330.268643</v>
      </c>
      <c r="D20" s="53">
        <v>328.61425600000001</v>
      </c>
      <c r="E20" s="96">
        <v>-5.0092160883707937E-3</v>
      </c>
      <c r="F20" s="53">
        <v>-1.6543869999999856</v>
      </c>
      <c r="G20" s="67">
        <v>6.6918295674240087E-3</v>
      </c>
      <c r="H20" s="53">
        <v>52.32929</v>
      </c>
      <c r="I20" s="53">
        <v>51.476134999999999</v>
      </c>
      <c r="J20" s="96">
        <v>-1.630358447439284E-2</v>
      </c>
      <c r="K20" s="53">
        <v>-0.853155000000001</v>
      </c>
      <c r="L20" s="67">
        <v>7.0001614402218715E-3</v>
      </c>
    </row>
    <row r="21" spans="2:12" x14ac:dyDescent="0.25">
      <c r="B21" s="15" t="s">
        <v>75</v>
      </c>
      <c r="C21" s="52">
        <v>283.80062700000002</v>
      </c>
      <c r="D21" s="52">
        <v>329.76298500000001</v>
      </c>
      <c r="E21" s="16">
        <v>0.16195298257744861</v>
      </c>
      <c r="F21" s="52">
        <v>45.962357999999995</v>
      </c>
      <c r="G21" s="66">
        <v>6.7152220360914587E-3</v>
      </c>
      <c r="H21" s="52">
        <v>46.722213000000004</v>
      </c>
      <c r="I21" s="52">
        <v>43.871536999999996</v>
      </c>
      <c r="J21" s="16">
        <v>-6.1013291472302611E-2</v>
      </c>
      <c r="K21" s="52">
        <v>-2.8506760000000071</v>
      </c>
      <c r="L21" s="66">
        <v>5.9660237045898474E-3</v>
      </c>
    </row>
    <row r="22" spans="2:12" x14ac:dyDescent="0.25">
      <c r="B22" s="17" t="s">
        <v>77</v>
      </c>
      <c r="C22" s="53">
        <v>412.12931700000001</v>
      </c>
      <c r="D22" s="53">
        <v>265.00154800000001</v>
      </c>
      <c r="E22" s="96">
        <v>-0.35699418345431611</v>
      </c>
      <c r="F22" s="53">
        <v>-147.127769</v>
      </c>
      <c r="G22" s="67">
        <v>5.3964341532387224E-3</v>
      </c>
      <c r="H22" s="53">
        <v>57.370877</v>
      </c>
      <c r="I22" s="53">
        <v>42.788894999999997</v>
      </c>
      <c r="J22" s="96">
        <v>-0.25417045655411552</v>
      </c>
      <c r="K22" s="53">
        <v>-14.581982000000004</v>
      </c>
      <c r="L22" s="67">
        <v>5.8187968628317264E-3</v>
      </c>
    </row>
    <row r="23" spans="2:12" x14ac:dyDescent="0.25">
      <c r="B23" s="15" t="s">
        <v>78</v>
      </c>
      <c r="C23" s="52">
        <v>378.23939000000001</v>
      </c>
      <c r="D23" s="52">
        <v>236.21893</v>
      </c>
      <c r="E23" s="16">
        <v>-0.37547771002909036</v>
      </c>
      <c r="F23" s="52">
        <v>-142.02046000000001</v>
      </c>
      <c r="G23" s="66">
        <v>4.8103111514409226E-3</v>
      </c>
      <c r="H23" s="52">
        <v>85.919432999999998</v>
      </c>
      <c r="I23" s="52">
        <v>32.777326000000002</v>
      </c>
      <c r="J23" s="16">
        <v>-0.61851091359040966</v>
      </c>
      <c r="K23" s="52">
        <v>-53.142106999999996</v>
      </c>
      <c r="L23" s="66">
        <v>4.4573387955172197E-3</v>
      </c>
    </row>
    <row r="24" spans="2:12" x14ac:dyDescent="0.25">
      <c r="B24" s="17" t="s">
        <v>79</v>
      </c>
      <c r="C24" s="53">
        <v>184.882744</v>
      </c>
      <c r="D24" s="53">
        <v>157.554453</v>
      </c>
      <c r="E24" s="96">
        <v>-0.14781417891547521</v>
      </c>
      <c r="F24" s="53">
        <v>-27.328291000000007</v>
      </c>
      <c r="G24" s="67">
        <v>3.2084047718998416E-3</v>
      </c>
      <c r="H24" s="53">
        <v>26.683052</v>
      </c>
      <c r="I24" s="53">
        <v>28.529965000000001</v>
      </c>
      <c r="J24" s="96">
        <v>6.921670729420315E-2</v>
      </c>
      <c r="K24" s="53">
        <v>1.8469130000000007</v>
      </c>
      <c r="L24" s="67">
        <v>3.8797466220779706E-3</v>
      </c>
    </row>
    <row r="25" spans="2:12" x14ac:dyDescent="0.25">
      <c r="B25" s="15" t="s">
        <v>82</v>
      </c>
      <c r="C25" s="52">
        <v>178.34674999999999</v>
      </c>
      <c r="D25" s="52">
        <v>112.368908</v>
      </c>
      <c r="E25" s="16">
        <v>-0.36994137543857675</v>
      </c>
      <c r="F25" s="52">
        <v>-65.977841999999981</v>
      </c>
      <c r="G25" s="66">
        <v>2.2882561157466894E-3</v>
      </c>
      <c r="H25" s="52">
        <v>26.030494000000001</v>
      </c>
      <c r="I25" s="52">
        <v>17.396301999999999</v>
      </c>
      <c r="J25" s="16">
        <v>-0.33169528015872474</v>
      </c>
      <c r="K25" s="52">
        <v>-8.6341920000000023</v>
      </c>
      <c r="L25" s="66">
        <v>2.3656966954270094E-3</v>
      </c>
    </row>
    <row r="26" spans="2:12" x14ac:dyDescent="0.25">
      <c r="B26" s="17" t="s">
        <v>83</v>
      </c>
      <c r="C26" s="53">
        <v>102.926249</v>
      </c>
      <c r="D26" s="53">
        <v>94.652484000000001</v>
      </c>
      <c r="E26" s="96">
        <v>-8.0385373802945082E-2</v>
      </c>
      <c r="F26" s="53">
        <v>-8.2737649999999974</v>
      </c>
      <c r="G26" s="67">
        <v>1.9274826928425402E-3</v>
      </c>
      <c r="H26" s="53">
        <v>16.166281999999999</v>
      </c>
      <c r="I26" s="53">
        <v>12.38377</v>
      </c>
      <c r="J26" s="96">
        <v>-0.23397538159980136</v>
      </c>
      <c r="K26" s="53">
        <v>-3.7825119999999988</v>
      </c>
      <c r="L26" s="67">
        <v>1.6840500794897753E-3</v>
      </c>
    </row>
    <row r="27" spans="2:12" x14ac:dyDescent="0.25">
      <c r="B27" s="15" t="s">
        <v>84</v>
      </c>
      <c r="C27" s="52">
        <v>76.512966000000006</v>
      </c>
      <c r="D27" s="52">
        <v>58.549872000000001</v>
      </c>
      <c r="E27" s="16">
        <v>-0.23477189474003668</v>
      </c>
      <c r="F27" s="52">
        <v>-17.963094000000005</v>
      </c>
      <c r="G27" s="66">
        <v>1.192296917935572E-3</v>
      </c>
      <c r="H27" s="52">
        <v>11.508190000000001</v>
      </c>
      <c r="I27" s="52">
        <v>12.014366000000001</v>
      </c>
      <c r="J27" s="16">
        <v>4.3983980104603804E-2</v>
      </c>
      <c r="K27" s="52">
        <v>0.50617599999999996</v>
      </c>
      <c r="L27" s="66">
        <v>1.6338153904117451E-3</v>
      </c>
    </row>
    <row r="28" spans="2:12" x14ac:dyDescent="0.25">
      <c r="B28" s="17" t="s">
        <v>85</v>
      </c>
      <c r="C28" s="53">
        <v>69.369594000000006</v>
      </c>
      <c r="D28" s="53">
        <v>90.209142999999997</v>
      </c>
      <c r="E28" s="96">
        <v>0.30041330499930541</v>
      </c>
      <c r="F28" s="53">
        <v>20.839548999999991</v>
      </c>
      <c r="G28" s="67">
        <v>1.8369994586582405E-3</v>
      </c>
      <c r="H28" s="53">
        <v>17.020160000000001</v>
      </c>
      <c r="I28" s="53">
        <v>10.59552</v>
      </c>
      <c r="J28" s="96">
        <v>-0.37747236218695945</v>
      </c>
      <c r="K28" s="53">
        <v>-6.4246400000000001</v>
      </c>
      <c r="L28" s="67">
        <v>1.4408686771666065E-3</v>
      </c>
    </row>
    <row r="29" spans="2:12" x14ac:dyDescent="0.25">
      <c r="B29" s="15" t="s">
        <v>81</v>
      </c>
      <c r="C29" s="52">
        <v>64.378511000000003</v>
      </c>
      <c r="D29" s="52">
        <v>111.487973</v>
      </c>
      <c r="E29" s="16">
        <v>0.73175755804603804</v>
      </c>
      <c r="F29" s="52">
        <v>47.109461999999994</v>
      </c>
      <c r="G29" s="66">
        <v>2.2703169461204672E-3</v>
      </c>
      <c r="H29" s="52">
        <v>9.2804070000000003</v>
      </c>
      <c r="I29" s="52">
        <v>9.7395270000000007</v>
      </c>
      <c r="J29" s="16">
        <v>4.9471968201394656E-2</v>
      </c>
      <c r="K29" s="52">
        <v>0.45912000000000042</v>
      </c>
      <c r="L29" s="66">
        <v>1.3244634887875674E-3</v>
      </c>
    </row>
    <row r="30" spans="2:12" x14ac:dyDescent="0.25">
      <c r="B30" s="17" t="s">
        <v>80</v>
      </c>
      <c r="C30" s="53">
        <v>113.460213</v>
      </c>
      <c r="D30" s="53">
        <v>124.24144800000001</v>
      </c>
      <c r="E30" s="96">
        <v>9.5022164289432443E-2</v>
      </c>
      <c r="F30" s="53">
        <v>10.781235000000009</v>
      </c>
      <c r="G30" s="67">
        <v>2.5300259500183474E-3</v>
      </c>
      <c r="H30" s="53">
        <v>33.893681000000001</v>
      </c>
      <c r="I30" s="53">
        <v>8.2098659999999999</v>
      </c>
      <c r="J30" s="96">
        <v>-0.75777591109091991</v>
      </c>
      <c r="K30" s="53">
        <v>-25.683815000000003</v>
      </c>
      <c r="L30" s="67">
        <v>1.116447211947606E-3</v>
      </c>
    </row>
    <row r="31" spans="2:12" x14ac:dyDescent="0.25">
      <c r="B31" s="15" t="s">
        <v>86</v>
      </c>
      <c r="C31" s="52">
        <v>35.293483000000002</v>
      </c>
      <c r="D31" s="52">
        <v>49.392646999999997</v>
      </c>
      <c r="E31" s="16">
        <v>0.3994834967124099</v>
      </c>
      <c r="F31" s="52">
        <v>14.099163999999995</v>
      </c>
      <c r="G31" s="66">
        <v>1.0058211704848761E-3</v>
      </c>
      <c r="H31" s="52">
        <v>5.5971440000000001</v>
      </c>
      <c r="I31" s="52">
        <v>6.8282429999999996</v>
      </c>
      <c r="J31" s="16">
        <v>0.21995128229682837</v>
      </c>
      <c r="K31" s="52">
        <v>1.2310989999999995</v>
      </c>
      <c r="L31" s="66">
        <v>9.2856239795518667E-4</v>
      </c>
    </row>
    <row r="32" spans="2:12" x14ac:dyDescent="0.25">
      <c r="B32" s="17" t="s">
        <v>87</v>
      </c>
      <c r="C32" s="53">
        <v>34.299053999999998</v>
      </c>
      <c r="D32" s="53">
        <v>28.925507</v>
      </c>
      <c r="E32" s="96">
        <v>-0.15666749875958674</v>
      </c>
      <c r="F32" s="53">
        <v>-5.3735469999999985</v>
      </c>
      <c r="G32" s="67">
        <v>5.8903276245973366E-4</v>
      </c>
      <c r="H32" s="53">
        <v>3.837669</v>
      </c>
      <c r="I32" s="53">
        <v>3.791782</v>
      </c>
      <c r="J32" s="96">
        <v>-1.195699785468729E-2</v>
      </c>
      <c r="K32" s="113">
        <v>-4.5887000000000011E-2</v>
      </c>
      <c r="L32" s="67">
        <v>5.1563867695442493E-4</v>
      </c>
    </row>
    <row r="33" spans="2:12" x14ac:dyDescent="0.25">
      <c r="B33" s="15" t="s">
        <v>88</v>
      </c>
      <c r="C33" s="52">
        <v>11.138769</v>
      </c>
      <c r="D33" s="52">
        <v>6.4516390000000001</v>
      </c>
      <c r="E33" s="16">
        <v>-0.42079425473317567</v>
      </c>
      <c r="F33" s="52">
        <v>-4.6871299999999998</v>
      </c>
      <c r="G33" s="66">
        <v>1.313797798795006E-4</v>
      </c>
      <c r="H33" s="52">
        <v>1.726836</v>
      </c>
      <c r="I33" s="52">
        <v>0.81913499999999995</v>
      </c>
      <c r="J33" s="16">
        <v>-0.52564401020131624</v>
      </c>
      <c r="K33" s="52">
        <v>-0.90770100000000009</v>
      </c>
      <c r="L33" s="66">
        <v>1.1139292492212445E-4</v>
      </c>
    </row>
    <row r="34" spans="2:12" ht="13.5" thickBot="1" x14ac:dyDescent="0.3">
      <c r="B34" s="19" t="s">
        <v>19</v>
      </c>
      <c r="C34" s="55">
        <v>49611.120026000011</v>
      </c>
      <c r="D34" s="55">
        <v>49106.788015000013</v>
      </c>
      <c r="E34" s="20">
        <v>-1.016570500193692E-2</v>
      </c>
      <c r="F34" s="55">
        <v>-504.3320109999986</v>
      </c>
      <c r="G34" s="20">
        <v>1</v>
      </c>
      <c r="H34" s="55">
        <v>6994.418270000001</v>
      </c>
      <c r="I34" s="55">
        <v>7353.5639770000007</v>
      </c>
      <c r="J34" s="20">
        <v>5.134747353334923E-2</v>
      </c>
      <c r="K34" s="55">
        <v>359.14570699999967</v>
      </c>
      <c r="L34" s="20">
        <v>1</v>
      </c>
    </row>
    <row r="36" spans="2:12" x14ac:dyDescent="0.25">
      <c r="B36" s="179"/>
      <c r="C36" s="179"/>
      <c r="D36" s="179"/>
      <c r="E36" s="179"/>
      <c r="F36" s="179"/>
      <c r="G36" s="179"/>
      <c r="H36" s="179"/>
      <c r="I36" s="179"/>
      <c r="J36" s="179"/>
      <c r="K36" s="179"/>
    </row>
    <row r="37" spans="2:12" ht="25.5" customHeight="1" x14ac:dyDescent="0.25">
      <c r="B37" s="180"/>
      <c r="C37" s="180"/>
      <c r="D37" s="180"/>
      <c r="E37" s="180"/>
      <c r="F37" s="180"/>
      <c r="G37" s="180"/>
      <c r="H37" s="180"/>
      <c r="I37" s="180"/>
      <c r="J37" s="180"/>
      <c r="K37" s="180"/>
    </row>
    <row r="39" spans="2:12" x14ac:dyDescent="0.25">
      <c r="C39" s="80"/>
      <c r="D39" s="80"/>
      <c r="E39" s="79"/>
      <c r="F39" s="80"/>
      <c r="G39" s="79"/>
    </row>
    <row r="40" spans="2:12" x14ac:dyDescent="0.25">
      <c r="I40" s="75"/>
      <c r="J40" s="75"/>
      <c r="K40" s="75"/>
      <c r="L40" s="75"/>
    </row>
  </sheetData>
  <mergeCells count="7">
    <mergeCell ref="H6:L6"/>
    <mergeCell ref="B36:K36"/>
    <mergeCell ref="B37:K37"/>
    <mergeCell ref="B2:G2"/>
    <mergeCell ref="B3:G3"/>
    <mergeCell ref="B6:B7"/>
    <mergeCell ref="C6:G6"/>
  </mergeCells>
  <pageMargins left="0.7" right="0.7" top="0.75" bottom="0.75" header="0.3" footer="0.3"/>
  <pageSetup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0E52-9CCB-4203-BEAF-40196A529C57}">
  <sheetPr>
    <tabColor theme="9" tint="0.59999389629810485"/>
    <pageSetUpPr fitToPage="1"/>
  </sheetPr>
  <dimension ref="A2:L37"/>
  <sheetViews>
    <sheetView showGridLines="0" workbookViewId="0">
      <selection activeCell="N30" sqref="N30"/>
    </sheetView>
  </sheetViews>
  <sheetFormatPr baseColWidth="10" defaultColWidth="11.42578125" defaultRowHeight="12.75" x14ac:dyDescent="0.25"/>
  <cols>
    <col min="1" max="1" width="11.42578125" style="23"/>
    <col min="2" max="2" width="17" style="23" customWidth="1"/>
    <col min="3" max="16384" width="11.42578125" style="23"/>
  </cols>
  <sheetData>
    <row r="2" spans="1:12" x14ac:dyDescent="0.25">
      <c r="A2" s="23" t="s">
        <v>6</v>
      </c>
      <c r="B2" s="180" t="s">
        <v>188</v>
      </c>
      <c r="C2" s="180"/>
      <c r="D2" s="180"/>
      <c r="E2" s="180"/>
      <c r="F2" s="180"/>
      <c r="G2" s="180"/>
    </row>
    <row r="3" spans="1:12" x14ac:dyDescent="0.25">
      <c r="B3" s="180" t="s">
        <v>123</v>
      </c>
      <c r="C3" s="180"/>
      <c r="D3" s="180"/>
      <c r="E3" s="180"/>
      <c r="F3" s="180"/>
      <c r="G3" s="180"/>
    </row>
    <row r="5" spans="1:12" ht="13.5" thickBot="1" x14ac:dyDescent="0.3"/>
    <row r="6" spans="1:12" ht="12.75" customHeight="1" x14ac:dyDescent="0.25">
      <c r="B6" s="204" t="s">
        <v>140</v>
      </c>
      <c r="C6" s="198" t="s">
        <v>251</v>
      </c>
      <c r="D6" s="199"/>
      <c r="E6" s="199"/>
      <c r="F6" s="199"/>
      <c r="G6" s="200"/>
      <c r="H6" s="203" t="s">
        <v>175</v>
      </c>
      <c r="I6" s="196"/>
      <c r="J6" s="196"/>
      <c r="K6" s="196"/>
      <c r="L6" s="196"/>
    </row>
    <row r="7" spans="1:12" ht="26.25" thickBot="1" x14ac:dyDescent="0.3">
      <c r="B7" s="205"/>
      <c r="C7" s="33">
        <v>2023</v>
      </c>
      <c r="D7" s="116">
        <v>2024</v>
      </c>
      <c r="E7" s="34" t="s">
        <v>194</v>
      </c>
      <c r="F7" s="33" t="s">
        <v>195</v>
      </c>
      <c r="G7" s="34" t="s">
        <v>193</v>
      </c>
      <c r="H7" s="107">
        <v>2023</v>
      </c>
      <c r="I7" s="117">
        <v>2024</v>
      </c>
      <c r="J7" s="108" t="s">
        <v>194</v>
      </c>
      <c r="K7" s="107" t="s">
        <v>195</v>
      </c>
      <c r="L7" s="108" t="s">
        <v>193</v>
      </c>
    </row>
    <row r="8" spans="1:12" ht="13.5" thickTop="1" x14ac:dyDescent="0.25">
      <c r="B8" s="15" t="s">
        <v>65</v>
      </c>
      <c r="C8" s="52">
        <v>5098.455672</v>
      </c>
      <c r="D8" s="52">
        <v>4772.6439849999997</v>
      </c>
      <c r="E8" s="16">
        <v>-6.3903995241012312E-2</v>
      </c>
      <c r="F8" s="52">
        <v>-325.81168700000035</v>
      </c>
      <c r="G8" s="16">
        <v>0.22294996299559428</v>
      </c>
      <c r="H8" s="52">
        <v>739.45255099999997</v>
      </c>
      <c r="I8" s="52">
        <v>655.68952899999999</v>
      </c>
      <c r="J8" s="16">
        <v>-0.11327707489374794</v>
      </c>
      <c r="K8" s="52">
        <v>-83.763021999999978</v>
      </c>
      <c r="L8" s="16">
        <v>0.22287819476452567</v>
      </c>
    </row>
    <row r="9" spans="1:12" x14ac:dyDescent="0.25">
      <c r="B9" s="17" t="s">
        <v>66</v>
      </c>
      <c r="C9" s="53">
        <v>2392.8884670000002</v>
      </c>
      <c r="D9" s="53">
        <v>2119.7257239999999</v>
      </c>
      <c r="E9" s="96">
        <v>-0.11415606985747584</v>
      </c>
      <c r="F9" s="53">
        <v>-273.16274300000032</v>
      </c>
      <c r="G9" s="96">
        <v>9.9021165880364581E-2</v>
      </c>
      <c r="H9" s="53">
        <v>414.36748599999999</v>
      </c>
      <c r="I9" s="53">
        <v>389.27228100000002</v>
      </c>
      <c r="J9" s="96">
        <v>-6.0562678897059907E-2</v>
      </c>
      <c r="K9" s="53">
        <v>-25.095204999999964</v>
      </c>
      <c r="L9" s="96">
        <v>0.13231918373543095</v>
      </c>
    </row>
    <row r="10" spans="1:12" x14ac:dyDescent="0.25">
      <c r="B10" s="15" t="s">
        <v>68</v>
      </c>
      <c r="C10" s="52">
        <v>1894.2121589999999</v>
      </c>
      <c r="D10" s="52">
        <v>1907.339688</v>
      </c>
      <c r="E10" s="16">
        <v>6.9303372051683354E-3</v>
      </c>
      <c r="F10" s="52">
        <v>13.127529000000095</v>
      </c>
      <c r="G10" s="16">
        <v>8.9099734695511412E-2</v>
      </c>
      <c r="H10" s="52">
        <v>276.05323800000002</v>
      </c>
      <c r="I10" s="52">
        <v>308.31661500000001</v>
      </c>
      <c r="J10" s="16">
        <v>0.11687374954826635</v>
      </c>
      <c r="K10" s="52">
        <v>32.263376999999991</v>
      </c>
      <c r="L10" s="16">
        <v>0.10480120167834689</v>
      </c>
    </row>
    <row r="11" spans="1:12" x14ac:dyDescent="0.25">
      <c r="B11" s="17" t="s">
        <v>64</v>
      </c>
      <c r="C11" s="53">
        <v>4567.3971879999999</v>
      </c>
      <c r="D11" s="53">
        <v>4374.4530400000003</v>
      </c>
      <c r="E11" s="96">
        <v>-4.2243785696353453E-2</v>
      </c>
      <c r="F11" s="53">
        <v>-192.94414799999959</v>
      </c>
      <c r="G11" s="96">
        <v>0.20434881513458727</v>
      </c>
      <c r="H11" s="53">
        <v>362.01782900000001</v>
      </c>
      <c r="I11" s="53">
        <v>296.59657299999998</v>
      </c>
      <c r="J11" s="96">
        <v>-0.1807128013023912</v>
      </c>
      <c r="K11" s="53">
        <v>-65.421256000000028</v>
      </c>
      <c r="L11" s="96">
        <v>0.10081739274440182</v>
      </c>
    </row>
    <row r="12" spans="1:12" x14ac:dyDescent="0.25">
      <c r="B12" s="15" t="s">
        <v>70</v>
      </c>
      <c r="C12" s="52">
        <v>1818.7007000000001</v>
      </c>
      <c r="D12" s="52">
        <v>1748.597098</v>
      </c>
      <c r="E12" s="16">
        <v>-3.8545980655310785E-2</v>
      </c>
      <c r="F12" s="52">
        <v>-70.103602000000137</v>
      </c>
      <c r="G12" s="16">
        <v>8.1684210998885884E-2</v>
      </c>
      <c r="H12" s="52">
        <v>279.67692399999999</v>
      </c>
      <c r="I12" s="52">
        <v>289.72993700000001</v>
      </c>
      <c r="J12" s="16">
        <v>3.5945092845772297E-2</v>
      </c>
      <c r="K12" s="52">
        <v>10.053013000000021</v>
      </c>
      <c r="L12" s="16">
        <v>9.8483325524937201E-2</v>
      </c>
    </row>
    <row r="13" spans="1:12" x14ac:dyDescent="0.25">
      <c r="B13" s="17" t="s">
        <v>89</v>
      </c>
      <c r="C13" s="53">
        <v>1627.3927249999999</v>
      </c>
      <c r="D13" s="53">
        <v>1486.1662140000001</v>
      </c>
      <c r="E13" s="96">
        <v>-8.6780842036761507E-2</v>
      </c>
      <c r="F13" s="53">
        <v>-141.22651099999985</v>
      </c>
      <c r="G13" s="96">
        <v>6.9424977739378238E-2</v>
      </c>
      <c r="H13" s="53">
        <v>230.410327</v>
      </c>
      <c r="I13" s="53">
        <v>234.40175300000001</v>
      </c>
      <c r="J13" s="96">
        <v>1.7323121111668005E-2</v>
      </c>
      <c r="K13" s="53">
        <v>3.9914260000000183</v>
      </c>
      <c r="L13" s="96">
        <v>7.9676489020583774E-2</v>
      </c>
    </row>
    <row r="14" spans="1:12" x14ac:dyDescent="0.25">
      <c r="B14" s="15" t="s">
        <v>67</v>
      </c>
      <c r="C14" s="52">
        <v>1324.2476409999999</v>
      </c>
      <c r="D14" s="52">
        <v>1258.599635</v>
      </c>
      <c r="E14" s="16">
        <v>-4.9573813815085299E-2</v>
      </c>
      <c r="F14" s="52">
        <v>-65.648005999999896</v>
      </c>
      <c r="G14" s="16">
        <v>5.8794400531746026E-2</v>
      </c>
      <c r="H14" s="52">
        <v>200.99291600000001</v>
      </c>
      <c r="I14" s="52">
        <v>162.08355499999999</v>
      </c>
      <c r="J14" s="16">
        <v>-0.19358573314096317</v>
      </c>
      <c r="K14" s="52">
        <v>-38.909361000000018</v>
      </c>
      <c r="L14" s="16">
        <v>5.5094505160866628E-2</v>
      </c>
    </row>
    <row r="15" spans="1:12" x14ac:dyDescent="0.25">
      <c r="B15" s="17" t="s">
        <v>69</v>
      </c>
      <c r="C15" s="53">
        <v>1165.4623630000001</v>
      </c>
      <c r="D15" s="53">
        <v>680.00660200000004</v>
      </c>
      <c r="E15" s="96">
        <v>-0.4165349104456666</v>
      </c>
      <c r="F15" s="53">
        <v>-485.45576100000005</v>
      </c>
      <c r="G15" s="96">
        <v>3.1765924135374164E-2</v>
      </c>
      <c r="H15" s="53">
        <v>157.55574899999999</v>
      </c>
      <c r="I15" s="53">
        <v>108.841899</v>
      </c>
      <c r="J15" s="96">
        <v>-0.30918484605725172</v>
      </c>
      <c r="K15" s="53">
        <v>-48.713849999999994</v>
      </c>
      <c r="L15" s="96">
        <v>3.6996909193989631E-2</v>
      </c>
    </row>
    <row r="16" spans="1:12" x14ac:dyDescent="0.25">
      <c r="B16" s="15" t="s">
        <v>73</v>
      </c>
      <c r="C16" s="52">
        <v>394.96524099999999</v>
      </c>
      <c r="D16" s="52">
        <v>468.22288099999997</v>
      </c>
      <c r="E16" s="16">
        <v>0.18547870140299261</v>
      </c>
      <c r="F16" s="52">
        <v>73.257639999999981</v>
      </c>
      <c r="G16" s="16">
        <v>2.1872629578223304E-2</v>
      </c>
      <c r="H16" s="52">
        <v>66.122388999999998</v>
      </c>
      <c r="I16" s="52">
        <v>90.946872999999997</v>
      </c>
      <c r="J16" s="16">
        <v>0.37543235166533373</v>
      </c>
      <c r="K16" s="52">
        <v>24.824483999999998</v>
      </c>
      <c r="L16" s="16">
        <v>3.09141353906211E-2</v>
      </c>
    </row>
    <row r="17" spans="2:12" x14ac:dyDescent="0.25">
      <c r="B17" s="17" t="s">
        <v>72</v>
      </c>
      <c r="C17" s="53">
        <v>226.76725200000001</v>
      </c>
      <c r="D17" s="53">
        <v>350.23866500000003</v>
      </c>
      <c r="E17" s="96">
        <v>0.54448520194617878</v>
      </c>
      <c r="F17" s="53">
        <v>123.47141300000001</v>
      </c>
      <c r="G17" s="96">
        <v>1.6361098302490783E-2</v>
      </c>
      <c r="H17" s="53">
        <v>74.257949999999994</v>
      </c>
      <c r="I17" s="53">
        <v>82.706689999999995</v>
      </c>
      <c r="J17" s="96">
        <v>0.1137755620778651</v>
      </c>
      <c r="K17" s="53">
        <v>8.4487400000000008</v>
      </c>
      <c r="L17" s="96">
        <v>2.8113180014118003E-2</v>
      </c>
    </row>
    <row r="18" spans="2:12" x14ac:dyDescent="0.25">
      <c r="B18" s="15" t="s">
        <v>71</v>
      </c>
      <c r="C18" s="52">
        <v>480.08331399999997</v>
      </c>
      <c r="D18" s="52">
        <v>506.82504799999998</v>
      </c>
      <c r="E18" s="16">
        <v>5.5702277542601708E-2</v>
      </c>
      <c r="F18" s="52">
        <v>26.741734000000008</v>
      </c>
      <c r="G18" s="16">
        <v>2.3675896641773143E-2</v>
      </c>
      <c r="H18" s="52">
        <v>65.032534999999996</v>
      </c>
      <c r="I18" s="52">
        <v>74.234801000000004</v>
      </c>
      <c r="J18" s="16">
        <v>0.14150249563545403</v>
      </c>
      <c r="K18" s="52">
        <v>9.2022660000000087</v>
      </c>
      <c r="L18" s="16">
        <v>2.5233464473372436E-2</v>
      </c>
    </row>
    <row r="19" spans="2:12" x14ac:dyDescent="0.25">
      <c r="B19" s="17" t="s">
        <v>74</v>
      </c>
      <c r="C19" s="53">
        <v>316.172551</v>
      </c>
      <c r="D19" s="53">
        <v>318.63429100000002</v>
      </c>
      <c r="E19" s="96">
        <v>7.7860648946721511E-3</v>
      </c>
      <c r="F19" s="53">
        <v>2.4617400000000202</v>
      </c>
      <c r="G19" s="96">
        <v>1.4884727126273891E-2</v>
      </c>
      <c r="H19" s="53">
        <v>50.719622000000001</v>
      </c>
      <c r="I19" s="53">
        <v>49.942767000000003</v>
      </c>
      <c r="J19" s="96">
        <v>-1.5316655948263924E-2</v>
      </c>
      <c r="K19" s="53">
        <v>-0.77685499999999763</v>
      </c>
      <c r="L19" s="96">
        <v>1.6976256685815285E-2</v>
      </c>
    </row>
    <row r="20" spans="2:12" x14ac:dyDescent="0.25">
      <c r="B20" s="15" t="s">
        <v>77</v>
      </c>
      <c r="C20" s="52">
        <v>390.13963899999999</v>
      </c>
      <c r="D20" s="52">
        <v>246.06546299999999</v>
      </c>
      <c r="E20" s="16">
        <v>-0.36928874074238838</v>
      </c>
      <c r="F20" s="52">
        <v>-144.07417599999999</v>
      </c>
      <c r="G20" s="16">
        <v>1.1494736679032591E-2</v>
      </c>
      <c r="H20" s="52">
        <v>54.207462</v>
      </c>
      <c r="I20" s="52">
        <v>40.144984999999998</v>
      </c>
      <c r="J20" s="16">
        <v>-0.25941957954054373</v>
      </c>
      <c r="K20" s="52">
        <v>-14.062477000000001</v>
      </c>
      <c r="L20" s="16">
        <v>1.3645851260267664E-2</v>
      </c>
    </row>
    <row r="21" spans="2:12" x14ac:dyDescent="0.25">
      <c r="B21" s="17" t="s">
        <v>75</v>
      </c>
      <c r="C21" s="53">
        <v>249.60673199999999</v>
      </c>
      <c r="D21" s="53">
        <v>283.45364499999999</v>
      </c>
      <c r="E21" s="96">
        <v>0.13560096207661587</v>
      </c>
      <c r="F21" s="53">
        <v>33.846913000000001</v>
      </c>
      <c r="G21" s="96">
        <v>1.3241293476390805E-2</v>
      </c>
      <c r="H21" s="53">
        <v>40.572673000000002</v>
      </c>
      <c r="I21" s="53">
        <v>37.351444000000001</v>
      </c>
      <c r="J21" s="96">
        <v>-7.9394054219696142E-2</v>
      </c>
      <c r="K21" s="53">
        <v>-3.221229000000001</v>
      </c>
      <c r="L21" s="96">
        <v>1.269628695041777E-2</v>
      </c>
    </row>
    <row r="22" spans="2:12" x14ac:dyDescent="0.25">
      <c r="B22" s="15" t="s">
        <v>78</v>
      </c>
      <c r="C22" s="52">
        <v>374.72898400000003</v>
      </c>
      <c r="D22" s="52">
        <v>233.177268</v>
      </c>
      <c r="E22" s="16">
        <v>-0.37774424195594125</v>
      </c>
      <c r="F22" s="52">
        <v>-141.55171600000003</v>
      </c>
      <c r="G22" s="16">
        <v>1.0892675723436298E-2</v>
      </c>
      <c r="H22" s="52">
        <v>85.407679999999999</v>
      </c>
      <c r="I22" s="52">
        <v>32.375692999999998</v>
      </c>
      <c r="J22" s="16">
        <v>-0.62092761447214118</v>
      </c>
      <c r="K22" s="52">
        <v>-53.031987000000001</v>
      </c>
      <c r="L22" s="16">
        <v>1.1004958430700347E-2</v>
      </c>
    </row>
    <row r="23" spans="2:12" x14ac:dyDescent="0.25">
      <c r="B23" s="17" t="s">
        <v>79</v>
      </c>
      <c r="C23" s="53">
        <v>144.807253</v>
      </c>
      <c r="D23" s="53">
        <v>141.38726199999999</v>
      </c>
      <c r="E23" s="96">
        <v>-2.3617539378362529E-2</v>
      </c>
      <c r="F23" s="53">
        <v>-3.4199910000000102</v>
      </c>
      <c r="G23" s="96">
        <v>6.6047844611959658E-3</v>
      </c>
      <c r="H23" s="53">
        <v>25.564534999999999</v>
      </c>
      <c r="I23" s="53">
        <v>24.640616999999999</v>
      </c>
      <c r="J23" s="96">
        <v>-3.6140614331533927E-2</v>
      </c>
      <c r="K23" s="53">
        <v>-0.92391800000000046</v>
      </c>
      <c r="L23" s="96">
        <v>8.3756961060820635E-3</v>
      </c>
    </row>
    <row r="24" spans="2:12" x14ac:dyDescent="0.25">
      <c r="B24" s="15" t="s">
        <v>76</v>
      </c>
      <c r="C24" s="52">
        <v>120.24530900000001</v>
      </c>
      <c r="D24" s="52">
        <v>90.108242000000004</v>
      </c>
      <c r="E24" s="16">
        <v>-0.25062987696260153</v>
      </c>
      <c r="F24" s="52">
        <v>-30.137067000000002</v>
      </c>
      <c r="G24" s="16">
        <v>4.2093291019900062E-3</v>
      </c>
      <c r="H24" s="52">
        <v>8.1559190000000008</v>
      </c>
      <c r="I24" s="52">
        <v>12.593128999999999</v>
      </c>
      <c r="J24" s="16">
        <v>0.54404782587958489</v>
      </c>
      <c r="K24" s="52">
        <v>4.4372099999999985</v>
      </c>
      <c r="L24" s="16">
        <v>4.2805836204787041E-3</v>
      </c>
    </row>
    <row r="25" spans="2:12" x14ac:dyDescent="0.25">
      <c r="B25" s="17" t="s">
        <v>83</v>
      </c>
      <c r="C25" s="53">
        <v>89.423933000000005</v>
      </c>
      <c r="D25" s="53">
        <v>84.263665000000003</v>
      </c>
      <c r="E25" s="96">
        <v>-5.770567036008134E-2</v>
      </c>
      <c r="F25" s="53">
        <v>-5.1602680000000021</v>
      </c>
      <c r="G25" s="96">
        <v>3.9363047092277831E-3</v>
      </c>
      <c r="H25" s="53">
        <v>13.592117</v>
      </c>
      <c r="I25" s="53">
        <v>11.551861000000001</v>
      </c>
      <c r="J25" s="96">
        <v>-0.15010582972468522</v>
      </c>
      <c r="K25" s="53">
        <v>-2.0402559999999994</v>
      </c>
      <c r="L25" s="96">
        <v>3.9266418205234572E-3</v>
      </c>
    </row>
    <row r="26" spans="2:12" x14ac:dyDescent="0.25">
      <c r="B26" s="15" t="s">
        <v>85</v>
      </c>
      <c r="C26" s="52">
        <v>69.003833</v>
      </c>
      <c r="D26" s="52">
        <v>41.696390000000001</v>
      </c>
      <c r="E26" s="16">
        <v>-0.39573805994226441</v>
      </c>
      <c r="F26" s="52">
        <v>-27.307442999999999</v>
      </c>
      <c r="G26" s="16">
        <v>1.9478110323684383E-3</v>
      </c>
      <c r="H26" s="52">
        <v>16.852080000000001</v>
      </c>
      <c r="I26" s="52">
        <v>10.032190999999999</v>
      </c>
      <c r="J26" s="16">
        <v>-0.40469123099344417</v>
      </c>
      <c r="K26" s="52">
        <v>-6.8198890000000016</v>
      </c>
      <c r="L26" s="16">
        <v>3.4100843779265558E-3</v>
      </c>
    </row>
    <row r="27" spans="2:12" x14ac:dyDescent="0.25">
      <c r="B27" s="17" t="s">
        <v>80</v>
      </c>
      <c r="C27" s="53">
        <v>100.178994</v>
      </c>
      <c r="D27" s="53">
        <v>106.45867699999999</v>
      </c>
      <c r="E27" s="96">
        <v>6.2684628276462817E-2</v>
      </c>
      <c r="F27" s="53">
        <v>6.2796829999999915</v>
      </c>
      <c r="G27" s="96">
        <v>4.9731256243513676E-3</v>
      </c>
      <c r="H27" s="53">
        <v>32.567962999999999</v>
      </c>
      <c r="I27" s="53">
        <v>6.613429</v>
      </c>
      <c r="J27" s="96">
        <v>-0.79693452120416619</v>
      </c>
      <c r="K27" s="53">
        <v>-25.954533999999999</v>
      </c>
      <c r="L27" s="96">
        <v>2.2479985595795023E-3</v>
      </c>
    </row>
    <row r="28" spans="2:12" x14ac:dyDescent="0.25">
      <c r="B28" s="15" t="s">
        <v>86</v>
      </c>
      <c r="C28" s="52">
        <v>32.052669999999999</v>
      </c>
      <c r="D28" s="52">
        <v>46.734428000000001</v>
      </c>
      <c r="E28" s="16">
        <v>0.45805101415888294</v>
      </c>
      <c r="F28" s="52">
        <v>14.681758000000002</v>
      </c>
      <c r="G28" s="16">
        <v>2.1831586487422159E-3</v>
      </c>
      <c r="H28" s="52">
        <v>5.1237219999999999</v>
      </c>
      <c r="I28" s="52">
        <v>6.545445</v>
      </c>
      <c r="J28" s="16">
        <v>0.27747855953152811</v>
      </c>
      <c r="K28" s="52">
        <v>1.4217230000000001</v>
      </c>
      <c r="L28" s="16">
        <v>2.2248898312519656E-3</v>
      </c>
    </row>
    <row r="29" spans="2:12" x14ac:dyDescent="0.25">
      <c r="B29" s="17" t="s">
        <v>84</v>
      </c>
      <c r="C29" s="53">
        <v>36.612983999999997</v>
      </c>
      <c r="D29" s="53">
        <v>33.000754000000001</v>
      </c>
      <c r="E29" s="96">
        <v>-9.8659808771664137E-2</v>
      </c>
      <c r="F29" s="53">
        <v>-3.6122299999999967</v>
      </c>
      <c r="G29" s="96">
        <v>1.541601868115606E-3</v>
      </c>
      <c r="H29" s="53">
        <v>3.8721459999999999</v>
      </c>
      <c r="I29" s="53">
        <v>5.5744239999999996</v>
      </c>
      <c r="J29" s="96">
        <v>0.43962133659216351</v>
      </c>
      <c r="K29" s="53">
        <v>1.7022779999999997</v>
      </c>
      <c r="L29" s="96">
        <v>1.8948259855039505E-3</v>
      </c>
    </row>
    <row r="30" spans="2:12" x14ac:dyDescent="0.25">
      <c r="B30" s="15" t="s">
        <v>81</v>
      </c>
      <c r="C30" s="52">
        <v>42.593758999999999</v>
      </c>
      <c r="D30" s="52">
        <v>55.874679999999998</v>
      </c>
      <c r="E30" s="16">
        <v>0.31180438899511076</v>
      </c>
      <c r="F30" s="52">
        <v>13.280920999999999</v>
      </c>
      <c r="G30" s="16">
        <v>2.6101376674109228E-3</v>
      </c>
      <c r="H30" s="52">
        <v>5.9312500000000004</v>
      </c>
      <c r="I30" s="52">
        <v>5.2960390000000004</v>
      </c>
      <c r="J30" s="16">
        <v>-0.10709563751317175</v>
      </c>
      <c r="K30" s="52">
        <v>-0.63521099999999997</v>
      </c>
      <c r="L30" s="16">
        <v>1.8001989653894928E-3</v>
      </c>
    </row>
    <row r="31" spans="2:12" x14ac:dyDescent="0.25">
      <c r="B31" s="17" t="s">
        <v>82</v>
      </c>
      <c r="C31" s="53">
        <v>35.777138999999998</v>
      </c>
      <c r="D31" s="53">
        <v>25.481131999999999</v>
      </c>
      <c r="E31" s="96">
        <v>-0.28778173123345607</v>
      </c>
      <c r="F31" s="53">
        <v>-10.296006999999999</v>
      </c>
      <c r="G31" s="96">
        <v>1.1903291874149403E-3</v>
      </c>
      <c r="H31" s="53">
        <v>5.1106980000000002</v>
      </c>
      <c r="I31" s="53">
        <v>3.4605839999999999</v>
      </c>
      <c r="J31" s="96">
        <v>-0.32287448798578988</v>
      </c>
      <c r="K31" s="53">
        <v>-1.6501140000000003</v>
      </c>
      <c r="L31" s="96">
        <v>1.1763017108528527E-3</v>
      </c>
    </row>
    <row r="32" spans="2:12" x14ac:dyDescent="0.25">
      <c r="B32" s="15" t="s">
        <v>87</v>
      </c>
      <c r="C32" s="52">
        <v>25.562353000000002</v>
      </c>
      <c r="D32" s="52">
        <v>21.239305999999999</v>
      </c>
      <c r="E32" s="16">
        <v>-0.1691177255865296</v>
      </c>
      <c r="F32" s="52">
        <v>-4.3230470000000025</v>
      </c>
      <c r="G32" s="16">
        <v>9.9217593049779999E-4</v>
      </c>
      <c r="H32" s="52">
        <v>2.3629609999999999</v>
      </c>
      <c r="I32" s="52">
        <v>2.1564510000000001</v>
      </c>
      <c r="J32" s="16">
        <v>-8.7394586707101762E-2</v>
      </c>
      <c r="K32" s="52">
        <v>-0.20650999999999975</v>
      </c>
      <c r="L32" s="66">
        <v>7.330083594764195E-4</v>
      </c>
    </row>
    <row r="33" spans="2:12" x14ac:dyDescent="0.25">
      <c r="B33" s="17" t="s">
        <v>88</v>
      </c>
      <c r="C33" s="53">
        <v>11.137937000000001</v>
      </c>
      <c r="D33" s="53">
        <v>6.4004630000000002</v>
      </c>
      <c r="E33" s="96">
        <v>-0.42534573503154127</v>
      </c>
      <c r="F33" s="53">
        <v>-4.7374740000000006</v>
      </c>
      <c r="G33" s="67">
        <v>2.9899212962239635E-4</v>
      </c>
      <c r="H33" s="53">
        <v>1.7267410000000001</v>
      </c>
      <c r="I33" s="53">
        <v>0.81913499999999995</v>
      </c>
      <c r="J33" s="96">
        <v>-0.525617912587933</v>
      </c>
      <c r="K33" s="53">
        <v>-0.90760600000000013</v>
      </c>
      <c r="L33" s="67">
        <v>2.7843563454013875E-4</v>
      </c>
    </row>
    <row r="34" spans="2:12" ht="13.5" thickBot="1" x14ac:dyDescent="0.3">
      <c r="B34" s="19" t="s">
        <v>19</v>
      </c>
      <c r="C34" s="55">
        <v>23028.616792000004</v>
      </c>
      <c r="D34" s="55">
        <v>21406.794245999998</v>
      </c>
      <c r="E34" s="20">
        <v>-7.0426398626052822E-2</v>
      </c>
      <c r="F34" s="55">
        <v>-1621.8225460000067</v>
      </c>
      <c r="G34" s="20">
        <v>1</v>
      </c>
      <c r="H34" s="55">
        <v>3217.7074629999997</v>
      </c>
      <c r="I34" s="55">
        <v>2941.9186999999993</v>
      </c>
      <c r="J34" s="20">
        <v>-8.5709706731037394E-2</v>
      </c>
      <c r="K34" s="55">
        <v>-275.78876300000047</v>
      </c>
      <c r="L34" s="20">
        <v>1</v>
      </c>
    </row>
    <row r="36" spans="2:12" x14ac:dyDescent="0.25">
      <c r="B36" s="179" t="s">
        <v>129</v>
      </c>
      <c r="C36" s="179"/>
      <c r="D36" s="179"/>
      <c r="E36" s="179"/>
      <c r="F36" s="179"/>
      <c r="G36" s="179"/>
      <c r="H36" s="179"/>
      <c r="I36" s="179"/>
      <c r="J36" s="179"/>
      <c r="K36" s="179"/>
    </row>
    <row r="37" spans="2:12" ht="25.5" customHeight="1" x14ac:dyDescent="0.25">
      <c r="B37" s="180" t="s">
        <v>137</v>
      </c>
      <c r="C37" s="180"/>
      <c r="D37" s="180"/>
      <c r="E37" s="180"/>
      <c r="F37" s="180"/>
      <c r="G37" s="180"/>
      <c r="H37" s="180"/>
      <c r="I37" s="180"/>
      <c r="J37" s="180"/>
      <c r="K37" s="180"/>
    </row>
  </sheetData>
  <mergeCells count="7">
    <mergeCell ref="H6:L6"/>
    <mergeCell ref="B36:K36"/>
    <mergeCell ref="B37:K37"/>
    <mergeCell ref="B2:G2"/>
    <mergeCell ref="B3:G3"/>
    <mergeCell ref="B6:B7"/>
    <mergeCell ref="C6:G6"/>
  </mergeCells>
  <pageMargins left="0.7" right="0.7" top="0.75" bottom="0.75" header="0.3" footer="0.3"/>
  <pageSetup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CCDA-6021-4C30-9104-153C8D228029}">
  <sheetPr>
    <tabColor theme="9" tint="0.59999389629810485"/>
  </sheetPr>
  <dimension ref="A2:L37"/>
  <sheetViews>
    <sheetView showGridLines="0" workbookViewId="0">
      <selection activeCell="Q24" sqref="Q24"/>
    </sheetView>
  </sheetViews>
  <sheetFormatPr baseColWidth="10" defaultColWidth="11.42578125" defaultRowHeight="12.75" x14ac:dyDescent="0.25"/>
  <cols>
    <col min="1" max="1" width="11.42578125" style="23"/>
    <col min="2" max="2" width="16.28515625" style="23" customWidth="1"/>
    <col min="3" max="16384" width="11.42578125" style="23"/>
  </cols>
  <sheetData>
    <row r="2" spans="1:12" x14ac:dyDescent="0.25">
      <c r="A2" s="23" t="s">
        <v>130</v>
      </c>
      <c r="B2" s="180" t="s">
        <v>128</v>
      </c>
      <c r="C2" s="180"/>
      <c r="D2" s="180"/>
      <c r="E2" s="180"/>
      <c r="F2" s="180"/>
      <c r="G2" s="180"/>
    </row>
    <row r="3" spans="1:12" x14ac:dyDescent="0.25">
      <c r="B3" s="180" t="s">
        <v>123</v>
      </c>
      <c r="C3" s="180"/>
      <c r="D3" s="180"/>
      <c r="E3" s="180"/>
      <c r="F3" s="180"/>
      <c r="G3" s="180"/>
    </row>
    <row r="4" spans="1:12" x14ac:dyDescent="0.25">
      <c r="B4" s="69"/>
      <c r="C4" s="69"/>
      <c r="D4" s="69"/>
      <c r="E4" s="69"/>
      <c r="F4" s="69"/>
      <c r="G4" s="69"/>
    </row>
    <row r="5" spans="1:12" ht="13.5" thickBot="1" x14ac:dyDescent="0.3"/>
    <row r="6" spans="1:12" ht="12.75" customHeight="1" x14ac:dyDescent="0.25">
      <c r="B6" s="204" t="s">
        <v>140</v>
      </c>
      <c r="C6" s="198" t="s">
        <v>251</v>
      </c>
      <c r="D6" s="199"/>
      <c r="E6" s="199"/>
      <c r="F6" s="199"/>
      <c r="G6" s="200"/>
      <c r="H6" s="203" t="s">
        <v>175</v>
      </c>
      <c r="I6" s="196"/>
      <c r="J6" s="196"/>
      <c r="K6" s="196"/>
      <c r="L6" s="196"/>
    </row>
    <row r="7" spans="1:12" ht="26.25" thickBot="1" x14ac:dyDescent="0.3">
      <c r="B7" s="205"/>
      <c r="C7" s="33">
        <f>+'Cuadro 3'!C7</f>
        <v>2023</v>
      </c>
      <c r="D7" s="33">
        <f>+'Cuadro 3'!D7</f>
        <v>2024</v>
      </c>
      <c r="E7" s="34" t="s">
        <v>191</v>
      </c>
      <c r="F7" s="33" t="s">
        <v>192</v>
      </c>
      <c r="G7" s="34" t="s">
        <v>193</v>
      </c>
      <c r="H7" s="107">
        <f>+C7</f>
        <v>2023</v>
      </c>
      <c r="I7" s="107">
        <f>+D7</f>
        <v>2024</v>
      </c>
      <c r="J7" s="108" t="str">
        <f>+E7</f>
        <v>% Var.
'2024/2023</v>
      </c>
      <c r="K7" s="107" t="str">
        <f>+F7</f>
        <v>US$ Dif.
'2024/2023</v>
      </c>
      <c r="L7" s="108" t="str">
        <f>+G7</f>
        <v>% Part.
2024</v>
      </c>
    </row>
    <row r="8" spans="1:12" ht="13.5" thickTop="1" x14ac:dyDescent="0.25">
      <c r="B8" s="15" t="s">
        <v>64</v>
      </c>
      <c r="C8" s="226">
        <v>8348.5080080000007</v>
      </c>
      <c r="D8" s="226">
        <v>8427.2907369999994</v>
      </c>
      <c r="E8" s="16">
        <v>9.4367435384268283E-3</v>
      </c>
      <c r="F8" s="226">
        <v>78.782728999998653</v>
      </c>
      <c r="G8" s="16">
        <v>0.22535815754696148</v>
      </c>
      <c r="H8" s="226">
        <v>1514.1375860000001</v>
      </c>
      <c r="I8" s="226">
        <v>1371.1955579999999</v>
      </c>
      <c r="J8" s="16">
        <v>-9.4404913610010688E-2</v>
      </c>
      <c r="K8" s="226">
        <v>-142.94202800000016</v>
      </c>
      <c r="L8" s="224">
        <v>0.24047770011643885</v>
      </c>
    </row>
    <row r="9" spans="1:12" x14ac:dyDescent="0.25">
      <c r="A9" s="76"/>
      <c r="B9" s="17" t="s">
        <v>68</v>
      </c>
      <c r="C9" s="227">
        <v>7890.5839249999999</v>
      </c>
      <c r="D9" s="227">
        <v>7543.2740469999999</v>
      </c>
      <c r="E9" s="96">
        <v>-4.4015738416976591E-2</v>
      </c>
      <c r="F9" s="227">
        <v>-347.30987800000003</v>
      </c>
      <c r="G9" s="96">
        <v>0.20171825016551959</v>
      </c>
      <c r="H9" s="227">
        <v>1217.4332380000001</v>
      </c>
      <c r="I9" s="227">
        <v>1069.649901</v>
      </c>
      <c r="J9" s="96">
        <v>-0.12138927407861688</v>
      </c>
      <c r="K9" s="227">
        <v>-147.78333700000007</v>
      </c>
      <c r="L9" s="225">
        <v>0.18759318947724926</v>
      </c>
    </row>
    <row r="10" spans="1:12" x14ac:dyDescent="0.25">
      <c r="A10" s="76"/>
      <c r="B10" s="15" t="s">
        <v>65</v>
      </c>
      <c r="C10" s="226">
        <v>8066.4602059999997</v>
      </c>
      <c r="D10" s="226">
        <v>7540.073918</v>
      </c>
      <c r="E10" s="16">
        <v>-6.5256168698193395E-2</v>
      </c>
      <c r="F10" s="226">
        <v>-526.38628799999969</v>
      </c>
      <c r="G10" s="16">
        <v>0.20163267400612753</v>
      </c>
      <c r="H10" s="226">
        <v>1292.5161499999999</v>
      </c>
      <c r="I10" s="226">
        <v>1025.710065</v>
      </c>
      <c r="J10" s="16">
        <v>-0.20642379207408734</v>
      </c>
      <c r="K10" s="226">
        <v>-266.80608499999994</v>
      </c>
      <c r="L10" s="224">
        <v>0.1798871036143504</v>
      </c>
    </row>
    <row r="11" spans="1:12" x14ac:dyDescent="0.25">
      <c r="A11" s="76"/>
      <c r="B11" s="17" t="s">
        <v>66</v>
      </c>
      <c r="C11" s="227">
        <v>5402.1748029999999</v>
      </c>
      <c r="D11" s="227">
        <v>5146.5794649999998</v>
      </c>
      <c r="E11" s="96">
        <v>-4.731341493393737E-2</v>
      </c>
      <c r="F11" s="227">
        <v>-255.59533800000008</v>
      </c>
      <c r="G11" s="96">
        <v>0.13762710960109917</v>
      </c>
      <c r="H11" s="227">
        <v>910.09933699999999</v>
      </c>
      <c r="I11" s="227">
        <v>829.64611500000001</v>
      </c>
      <c r="J11" s="96">
        <v>-8.8400484133085322E-2</v>
      </c>
      <c r="K11" s="227">
        <v>-80.453221999999982</v>
      </c>
      <c r="L11" s="225">
        <v>0.145501776520296</v>
      </c>
    </row>
    <row r="12" spans="1:12" x14ac:dyDescent="0.25">
      <c r="B12" s="15" t="s">
        <v>70</v>
      </c>
      <c r="C12" s="226">
        <v>2426.5867320000002</v>
      </c>
      <c r="D12" s="226">
        <v>2343.9020559999999</v>
      </c>
      <c r="E12" s="16">
        <v>-3.4074477911552492E-2</v>
      </c>
      <c r="F12" s="226">
        <v>-82.684676000000309</v>
      </c>
      <c r="G12" s="16">
        <v>6.2679390719434597E-2</v>
      </c>
      <c r="H12" s="226">
        <v>395.26994999999999</v>
      </c>
      <c r="I12" s="226">
        <v>429.75843099999997</v>
      </c>
      <c r="J12" s="16">
        <v>8.7252979893867488E-2</v>
      </c>
      <c r="K12" s="226">
        <v>34.488480999999979</v>
      </c>
      <c r="L12" s="16">
        <v>7.537022599699035E-2</v>
      </c>
    </row>
    <row r="13" spans="1:12" x14ac:dyDescent="0.25">
      <c r="B13" s="17" t="s">
        <v>89</v>
      </c>
      <c r="C13" s="227">
        <v>1422.7388370000001</v>
      </c>
      <c r="D13" s="227">
        <v>1120.537928</v>
      </c>
      <c r="E13" s="96">
        <v>-0.21240785809799334</v>
      </c>
      <c r="F13" s="227">
        <v>-302.20090900000014</v>
      </c>
      <c r="G13" s="96">
        <v>2.9964833396203001E-2</v>
      </c>
      <c r="H13" s="227">
        <v>224.22869</v>
      </c>
      <c r="I13" s="227">
        <v>181.76187300000001</v>
      </c>
      <c r="J13" s="96">
        <v>-0.18939064844913467</v>
      </c>
      <c r="K13" s="227">
        <v>-42.466816999999992</v>
      </c>
      <c r="L13" s="96">
        <v>3.1877055707247449E-2</v>
      </c>
    </row>
    <row r="14" spans="1:12" x14ac:dyDescent="0.25">
      <c r="B14" s="15" t="s">
        <v>67</v>
      </c>
      <c r="C14" s="226">
        <v>1070.3601040000001</v>
      </c>
      <c r="D14" s="226">
        <v>938.97806700000001</v>
      </c>
      <c r="E14" s="16">
        <v>-0.12274564093805207</v>
      </c>
      <c r="F14" s="226">
        <v>-131.38203700000008</v>
      </c>
      <c r="G14" s="16">
        <v>2.510965549427055E-2</v>
      </c>
      <c r="H14" s="226">
        <v>148.29884799999999</v>
      </c>
      <c r="I14" s="226">
        <v>138.10634200000001</v>
      </c>
      <c r="J14" s="16">
        <v>-6.8729502200853165E-2</v>
      </c>
      <c r="K14" s="226">
        <v>-10.19250599999998</v>
      </c>
      <c r="L14" s="16">
        <v>2.4220830720962962E-2</v>
      </c>
    </row>
    <row r="15" spans="1:12" x14ac:dyDescent="0.25">
      <c r="B15" s="17" t="s">
        <v>69</v>
      </c>
      <c r="C15" s="227">
        <v>681.45491100000004</v>
      </c>
      <c r="D15" s="227">
        <v>771.52328699999998</v>
      </c>
      <c r="E15" s="96">
        <v>0.13217070498153616</v>
      </c>
      <c r="F15" s="227">
        <v>90.068375999999944</v>
      </c>
      <c r="G15" s="96">
        <v>2.0631668218057776E-2</v>
      </c>
      <c r="H15" s="227">
        <v>91.847668999999996</v>
      </c>
      <c r="I15" s="227">
        <v>97.295788999999999</v>
      </c>
      <c r="J15" s="96">
        <v>5.9316910916922705E-2</v>
      </c>
      <c r="K15" s="227">
        <v>5.448120000000003</v>
      </c>
      <c r="L15" s="96">
        <v>1.7063552629838896E-2</v>
      </c>
    </row>
    <row r="16" spans="1:12" x14ac:dyDescent="0.25">
      <c r="B16" s="15" t="s">
        <v>79</v>
      </c>
      <c r="C16" s="226">
        <v>550.39273100000003</v>
      </c>
      <c r="D16" s="226">
        <v>604.54274899999996</v>
      </c>
      <c r="E16" s="16">
        <v>9.8384326227593188E-2</v>
      </c>
      <c r="F16" s="226">
        <v>54.150017999999932</v>
      </c>
      <c r="G16" s="16">
        <v>1.6166362870911735E-2</v>
      </c>
      <c r="H16" s="226">
        <v>56.737076000000002</v>
      </c>
      <c r="I16" s="226">
        <v>67.279465000000002</v>
      </c>
      <c r="J16" s="16">
        <v>0.18581128502286592</v>
      </c>
      <c r="K16" s="226">
        <v>10.542389</v>
      </c>
      <c r="L16" s="16">
        <v>1.1799346135472564E-2</v>
      </c>
    </row>
    <row r="17" spans="2:12" x14ac:dyDescent="0.25">
      <c r="B17" s="17" t="s">
        <v>72</v>
      </c>
      <c r="C17" s="227">
        <v>589.57677999999999</v>
      </c>
      <c r="D17" s="227">
        <v>569.83626500000003</v>
      </c>
      <c r="E17" s="96">
        <v>-3.3482517747730811E-2</v>
      </c>
      <c r="F17" s="227">
        <v>-19.740514999999959</v>
      </c>
      <c r="G17" s="96">
        <v>1.523826040794184E-2</v>
      </c>
      <c r="H17" s="227">
        <v>88.897180000000006</v>
      </c>
      <c r="I17" s="227">
        <v>100.185935</v>
      </c>
      <c r="J17" s="96">
        <v>0.12698664907030799</v>
      </c>
      <c r="K17" s="227">
        <v>11.288754999999995</v>
      </c>
      <c r="L17" s="96">
        <v>1.7570421003956487E-2</v>
      </c>
    </row>
    <row r="18" spans="2:12" x14ac:dyDescent="0.25">
      <c r="B18" s="15" t="s">
        <v>77</v>
      </c>
      <c r="C18" s="226">
        <v>587.08509200000003</v>
      </c>
      <c r="D18" s="226">
        <v>455.40845999999999</v>
      </c>
      <c r="E18" s="16">
        <v>-0.22428883614029849</v>
      </c>
      <c r="F18" s="226">
        <v>-131.67663200000004</v>
      </c>
      <c r="G18" s="16">
        <v>1.2178292488035602E-2</v>
      </c>
      <c r="H18" s="226">
        <v>28.744558000000001</v>
      </c>
      <c r="I18" s="226">
        <v>70.865165000000005</v>
      </c>
      <c r="J18" s="16">
        <v>1.4653419614244894</v>
      </c>
      <c r="K18" s="226">
        <v>42.120607000000007</v>
      </c>
      <c r="L18" s="16">
        <v>1.2428199462976937E-2</v>
      </c>
    </row>
    <row r="19" spans="2:12" x14ac:dyDescent="0.25">
      <c r="B19" s="17" t="s">
        <v>71</v>
      </c>
      <c r="C19" s="227">
        <v>410.34049900000002</v>
      </c>
      <c r="D19" s="227">
        <v>278.03221400000001</v>
      </c>
      <c r="E19" s="96">
        <v>-0.32243535630149922</v>
      </c>
      <c r="F19" s="227">
        <v>-132.30828500000001</v>
      </c>
      <c r="G19" s="96">
        <v>7.4349906086244137E-3</v>
      </c>
      <c r="H19" s="227">
        <v>84.053858000000005</v>
      </c>
      <c r="I19" s="227">
        <v>45.312781999999999</v>
      </c>
      <c r="J19" s="96">
        <v>-0.46090776701766623</v>
      </c>
      <c r="K19" s="227">
        <v>-38.741076000000007</v>
      </c>
      <c r="L19" s="67">
        <v>7.9468705522437004E-3</v>
      </c>
    </row>
    <row r="20" spans="2:12" x14ac:dyDescent="0.25">
      <c r="B20" s="15" t="s">
        <v>76</v>
      </c>
      <c r="C20" s="226">
        <v>288.42538300000001</v>
      </c>
      <c r="D20" s="226">
        <v>258.273053</v>
      </c>
      <c r="E20" s="16">
        <v>-0.10454118041337579</v>
      </c>
      <c r="F20" s="226">
        <v>-30.152330000000006</v>
      </c>
      <c r="G20" s="16">
        <v>6.9066015620612778E-3</v>
      </c>
      <c r="H20" s="226">
        <v>47.317843000000003</v>
      </c>
      <c r="I20" s="226">
        <v>49.893604000000003</v>
      </c>
      <c r="J20" s="16">
        <v>5.443530044258349E-2</v>
      </c>
      <c r="K20" s="226">
        <v>2.575761</v>
      </c>
      <c r="L20" s="66">
        <v>8.7502465060059331E-3</v>
      </c>
    </row>
    <row r="21" spans="2:12" x14ac:dyDescent="0.25">
      <c r="B21" s="17" t="s">
        <v>75</v>
      </c>
      <c r="C21" s="227">
        <v>224.406465</v>
      </c>
      <c r="D21" s="227">
        <v>242.44304600000001</v>
      </c>
      <c r="E21" s="96">
        <v>8.0374605072095484E-2</v>
      </c>
      <c r="F21" s="227">
        <v>18.036581000000012</v>
      </c>
      <c r="G21" s="96">
        <v>6.4832838763651205E-3</v>
      </c>
      <c r="H21" s="227">
        <v>41.098655000000001</v>
      </c>
      <c r="I21" s="227">
        <v>37.449537999999997</v>
      </c>
      <c r="J21" s="96">
        <v>-8.8789207335373987E-2</v>
      </c>
      <c r="K21" s="227">
        <v>-3.6491170000000039</v>
      </c>
      <c r="L21" s="67">
        <v>6.567829596676086E-3</v>
      </c>
    </row>
    <row r="22" spans="2:12" x14ac:dyDescent="0.25">
      <c r="B22" s="15" t="s">
        <v>73</v>
      </c>
      <c r="C22" s="226">
        <v>306.34035699999998</v>
      </c>
      <c r="D22" s="226">
        <v>226.444762</v>
      </c>
      <c r="E22" s="16">
        <v>-0.26080662627157536</v>
      </c>
      <c r="F22" s="226">
        <v>-79.895594999999986</v>
      </c>
      <c r="G22" s="16">
        <v>6.0554662160198121E-3</v>
      </c>
      <c r="H22" s="226">
        <v>35.247714999999999</v>
      </c>
      <c r="I22" s="226">
        <v>34.867204999999998</v>
      </c>
      <c r="J22" s="16">
        <v>-1.0795309710147194E-2</v>
      </c>
      <c r="K22" s="226">
        <v>-0.38051000000000101</v>
      </c>
      <c r="L22" s="66">
        <v>6.1149448880349986E-3</v>
      </c>
    </row>
    <row r="23" spans="2:12" x14ac:dyDescent="0.25">
      <c r="B23" s="17" t="s">
        <v>85</v>
      </c>
      <c r="C23" s="227">
        <v>162.173801</v>
      </c>
      <c r="D23" s="227">
        <v>185.31317000000001</v>
      </c>
      <c r="E23" s="96">
        <v>0.14268253477021253</v>
      </c>
      <c r="F23" s="227">
        <v>23.139369000000016</v>
      </c>
      <c r="G23" s="96">
        <v>4.9555469086917372E-3</v>
      </c>
      <c r="H23" s="227">
        <v>20.941101</v>
      </c>
      <c r="I23" s="227">
        <v>33.897503</v>
      </c>
      <c r="J23" s="96">
        <v>0.61870681966530805</v>
      </c>
      <c r="K23" s="227">
        <v>12.956402000000001</v>
      </c>
      <c r="L23" s="67">
        <v>5.9448803736061161E-3</v>
      </c>
    </row>
    <row r="24" spans="2:12" x14ac:dyDescent="0.25">
      <c r="B24" s="15" t="s">
        <v>84</v>
      </c>
      <c r="C24" s="226">
        <v>147.66094799999999</v>
      </c>
      <c r="D24" s="226">
        <v>178.29655399999999</v>
      </c>
      <c r="E24" s="16">
        <v>0.20747263521564285</v>
      </c>
      <c r="F24" s="226">
        <v>30.635605999999996</v>
      </c>
      <c r="G24" s="16">
        <v>4.767912269835378E-3</v>
      </c>
      <c r="H24" s="226">
        <v>33.073070999999999</v>
      </c>
      <c r="I24" s="226">
        <v>30.813672</v>
      </c>
      <c r="J24" s="16">
        <v>-6.831536750850864E-2</v>
      </c>
      <c r="K24" s="226">
        <v>-2.2593989999999984</v>
      </c>
      <c r="L24" s="66">
        <v>5.4040438881747819E-3</v>
      </c>
    </row>
    <row r="25" spans="2:12" x14ac:dyDescent="0.25">
      <c r="B25" s="17" t="s">
        <v>83</v>
      </c>
      <c r="C25" s="227">
        <v>359.78481799999997</v>
      </c>
      <c r="D25" s="227">
        <v>149.06982300000001</v>
      </c>
      <c r="E25" s="96">
        <v>-0.58566950148519048</v>
      </c>
      <c r="F25" s="227">
        <v>-210.71499499999996</v>
      </c>
      <c r="G25" s="96">
        <v>3.9863464671554341E-3</v>
      </c>
      <c r="H25" s="227">
        <v>35.705582</v>
      </c>
      <c r="I25" s="227">
        <v>20.455769</v>
      </c>
      <c r="J25" s="96">
        <v>-0.42709884969806677</v>
      </c>
      <c r="K25" s="227">
        <v>-15.249813</v>
      </c>
      <c r="L25" s="67">
        <v>3.5874943253230308E-3</v>
      </c>
    </row>
    <row r="26" spans="2:12" x14ac:dyDescent="0.25">
      <c r="B26" s="15" t="s">
        <v>81</v>
      </c>
      <c r="C26" s="226">
        <v>112.605035</v>
      </c>
      <c r="D26" s="226">
        <v>116.741178</v>
      </c>
      <c r="E26" s="16">
        <v>3.6731421467965486E-2</v>
      </c>
      <c r="F26" s="226">
        <v>4.1361430000000041</v>
      </c>
      <c r="G26" s="16">
        <v>3.1218309187357371E-3</v>
      </c>
      <c r="H26" s="226">
        <v>19.021239000000001</v>
      </c>
      <c r="I26" s="226">
        <v>18.364861000000001</v>
      </c>
      <c r="J26" s="16">
        <v>-3.4507636437352995E-2</v>
      </c>
      <c r="K26" s="226">
        <v>-0.65637800000000013</v>
      </c>
      <c r="L26" s="66">
        <v>3.2207948096620686E-3</v>
      </c>
    </row>
    <row r="27" spans="2:12" x14ac:dyDescent="0.25">
      <c r="B27" s="17" t="s">
        <v>74</v>
      </c>
      <c r="C27" s="227">
        <v>132.844336</v>
      </c>
      <c r="D27" s="227">
        <v>107.862651</v>
      </c>
      <c r="E27" s="96">
        <v>-0.18805231560644031</v>
      </c>
      <c r="F27" s="227">
        <v>-24.981684999999999</v>
      </c>
      <c r="G27" s="96">
        <v>2.884406039389136E-3</v>
      </c>
      <c r="H27" s="227">
        <v>21.770166</v>
      </c>
      <c r="I27" s="227">
        <v>17.643625</v>
      </c>
      <c r="J27" s="96">
        <v>-0.18955027720045858</v>
      </c>
      <c r="K27" s="227">
        <v>-4.1265409999999996</v>
      </c>
      <c r="L27" s="67">
        <v>3.0943057953786808E-3</v>
      </c>
    </row>
    <row r="28" spans="2:12" x14ac:dyDescent="0.25">
      <c r="B28" s="15" t="s">
        <v>82</v>
      </c>
      <c r="C28" s="226">
        <v>80.919694000000007</v>
      </c>
      <c r="D28" s="226">
        <v>92.089855</v>
      </c>
      <c r="E28" s="16">
        <v>0.13804007958804188</v>
      </c>
      <c r="F28" s="226">
        <v>11.170160999999993</v>
      </c>
      <c r="G28" s="16">
        <v>2.4626182600358103E-3</v>
      </c>
      <c r="H28" s="226">
        <v>11.67459</v>
      </c>
      <c r="I28" s="226">
        <v>20.98377</v>
      </c>
      <c r="J28" s="224">
        <v>0.79738817380310567</v>
      </c>
      <c r="K28" s="226">
        <v>9.3091799999999996</v>
      </c>
      <c r="L28" s="66">
        <v>3.6800941484470056E-3</v>
      </c>
    </row>
    <row r="29" spans="2:12" x14ac:dyDescent="0.25">
      <c r="B29" s="17" t="s">
        <v>78</v>
      </c>
      <c r="C29" s="227">
        <v>87.921383000000006</v>
      </c>
      <c r="D29" s="227">
        <v>68.130826999999996</v>
      </c>
      <c r="E29" s="96">
        <v>-0.2250937749693952</v>
      </c>
      <c r="F29" s="227">
        <v>-19.790556000000009</v>
      </c>
      <c r="G29" s="96">
        <v>1.8219185885518093E-3</v>
      </c>
      <c r="H29" s="227">
        <v>14.361651</v>
      </c>
      <c r="I29" s="227">
        <v>7.4867410000000003</v>
      </c>
      <c r="J29" s="96">
        <v>-0.47869914120597967</v>
      </c>
      <c r="K29" s="227">
        <v>-6.8749099999999999</v>
      </c>
      <c r="L29" s="67">
        <v>1.3130105669781113E-3</v>
      </c>
    </row>
    <row r="30" spans="2:12" x14ac:dyDescent="0.25">
      <c r="B30" s="15" t="s">
        <v>80</v>
      </c>
      <c r="C30" s="226">
        <v>11.842941</v>
      </c>
      <c r="D30" s="226">
        <v>13.656506</v>
      </c>
      <c r="E30" s="16">
        <v>0.15313468166395494</v>
      </c>
      <c r="F30" s="226">
        <v>1.8135650000000005</v>
      </c>
      <c r="G30" s="66">
        <v>3.6519507000948802E-4</v>
      </c>
      <c r="H30" s="226">
        <v>2.2529680000000001</v>
      </c>
      <c r="I30" s="226">
        <v>2.0868039999999999</v>
      </c>
      <c r="J30" s="16">
        <v>-7.375337776657287E-2</v>
      </c>
      <c r="K30" s="226">
        <v>-0.1661640000000002</v>
      </c>
      <c r="L30" s="146">
        <v>3.6597976385348318E-4</v>
      </c>
    </row>
    <row r="31" spans="2:12" x14ac:dyDescent="0.25">
      <c r="B31" s="17" t="s">
        <v>86</v>
      </c>
      <c r="C31" s="227">
        <v>4.1797560000000002</v>
      </c>
      <c r="D31" s="227">
        <v>10.054848</v>
      </c>
      <c r="E31" s="96">
        <v>1.4056064516684703</v>
      </c>
      <c r="F31" s="227">
        <v>5.8750919999999995</v>
      </c>
      <c r="G31" s="67">
        <v>2.6888143418929856E-4</v>
      </c>
      <c r="H31" s="227">
        <v>0.48120499999999999</v>
      </c>
      <c r="I31" s="227">
        <v>0.34076000000000001</v>
      </c>
      <c r="J31" s="96">
        <v>-0.2918610571378103</v>
      </c>
      <c r="K31" s="227">
        <v>-0.14044499999999999</v>
      </c>
      <c r="L31" s="86">
        <v>5.9761848420221989E-5</v>
      </c>
    </row>
    <row r="32" spans="2:12" x14ac:dyDescent="0.25">
      <c r="B32" s="15" t="s">
        <v>87</v>
      </c>
      <c r="C32" s="226">
        <v>11.102736</v>
      </c>
      <c r="D32" s="226">
        <v>5.2383680000000004</v>
      </c>
      <c r="E32" s="16">
        <v>-0.5281912494361749</v>
      </c>
      <c r="F32" s="226">
        <v>-5.8643679999999998</v>
      </c>
      <c r="G32" s="146">
        <v>1.400816701208539E-4</v>
      </c>
      <c r="H32" s="226">
        <v>1.767115</v>
      </c>
      <c r="I32" s="226">
        <v>0.56595499999999999</v>
      </c>
      <c r="J32" s="16">
        <v>-0.67972938942853189</v>
      </c>
      <c r="K32" s="226">
        <v>-1.20116</v>
      </c>
      <c r="L32" s="146">
        <v>9.9256124318190914E-5</v>
      </c>
    </row>
    <row r="33" spans="2:12" x14ac:dyDescent="0.25">
      <c r="B33" s="17" t="s">
        <v>88</v>
      </c>
      <c r="C33" s="227">
        <v>1.8940250000000001</v>
      </c>
      <c r="D33" s="227">
        <v>1.5057210000000001</v>
      </c>
      <c r="E33" s="96">
        <v>-0.20501524531091198</v>
      </c>
      <c r="F33" s="227">
        <v>-0.38830399999999998</v>
      </c>
      <c r="G33" s="86">
        <v>4.0265195651783581E-5</v>
      </c>
      <c r="H33" s="227">
        <v>0.51034999999999997</v>
      </c>
      <c r="I33" s="227">
        <v>0.34830699999999998</v>
      </c>
      <c r="J33" s="96">
        <v>-0.31751347114725192</v>
      </c>
      <c r="K33" s="227">
        <v>-0.16204299999999999</v>
      </c>
      <c r="L33" s="86">
        <v>6.1085427097377215E-5</v>
      </c>
    </row>
    <row r="34" spans="2:12" ht="13.5" thickBot="1" x14ac:dyDescent="0.3">
      <c r="B34" s="19" t="s">
        <v>19</v>
      </c>
      <c r="C34" s="55">
        <f>SUM(C8:C33)</f>
        <v>39378.364306000003</v>
      </c>
      <c r="D34" s="55">
        <f>SUM(D8:D33)</f>
        <v>37395.099554999993</v>
      </c>
      <c r="E34" s="20">
        <f>+D34/C34-1</f>
        <v>-5.0364325333285165E-2</v>
      </c>
      <c r="F34" s="55">
        <f>+D34-C34</f>
        <v>-1983.2647510000097</v>
      </c>
      <c r="G34" s="20">
        <f>+D34/D34</f>
        <v>1</v>
      </c>
      <c r="H34" s="55">
        <f>SUM(H8:H33)</f>
        <v>6337.4873909999997</v>
      </c>
      <c r="I34" s="55">
        <f>SUM(I8:I33)</f>
        <v>5701.9655350000003</v>
      </c>
      <c r="J34" s="20">
        <f>+I34/H34-1</f>
        <v>-0.10027978231601964</v>
      </c>
      <c r="K34" s="55">
        <f>+I34-H34</f>
        <v>-635.52185599999939</v>
      </c>
      <c r="L34" s="20">
        <f>+I34/I34</f>
        <v>1</v>
      </c>
    </row>
    <row r="36" spans="2:12" x14ac:dyDescent="0.25">
      <c r="B36" s="179" t="s">
        <v>129</v>
      </c>
      <c r="C36" s="179"/>
      <c r="D36" s="179"/>
      <c r="E36" s="179"/>
      <c r="F36" s="179"/>
      <c r="G36" s="179"/>
      <c r="H36" s="179"/>
      <c r="I36" s="179"/>
      <c r="J36" s="179"/>
      <c r="K36" s="179"/>
    </row>
    <row r="37" spans="2:12" ht="26.25" customHeight="1" x14ac:dyDescent="0.25">
      <c r="B37" s="180" t="s">
        <v>137</v>
      </c>
      <c r="C37" s="180"/>
      <c r="D37" s="180"/>
      <c r="E37" s="180"/>
      <c r="F37" s="180"/>
      <c r="G37" s="180"/>
      <c r="H37" s="180"/>
      <c r="I37" s="180"/>
      <c r="J37" s="180"/>
      <c r="K37" s="180"/>
    </row>
  </sheetData>
  <mergeCells count="7">
    <mergeCell ref="H6:L6"/>
    <mergeCell ref="B36:K36"/>
    <mergeCell ref="B37:K37"/>
    <mergeCell ref="B2:G2"/>
    <mergeCell ref="B3:G3"/>
    <mergeCell ref="B6:B7"/>
    <mergeCell ref="C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Tabla de Contenidos</vt:lpstr>
      <vt:lpstr>Cuadro 1</vt:lpstr>
      <vt:lpstr>Cuadro 2</vt:lpstr>
      <vt:lpstr>Cuadro 3</vt:lpstr>
      <vt:lpstr>Cuadro 4</vt:lpstr>
      <vt:lpstr>Cuadro 5</vt:lpstr>
      <vt:lpstr>Cuadro 6</vt:lpstr>
      <vt:lpstr>Cuadro 7</vt:lpstr>
      <vt:lpstr>Cuadro 8</vt:lpstr>
      <vt:lpstr>Cuadro 9</vt:lpstr>
      <vt:lpstr>Cuadro 10</vt:lpstr>
      <vt:lpstr>Cuadro 11</vt:lpstr>
      <vt:lpstr>'Cuadro 11'!Área_de_impresión</vt:lpstr>
      <vt:lpstr>'Cuadro 6'!Área_de_impresión</vt:lpstr>
      <vt:lpstr>'Cuadro 7'!Área_de_impresión</vt:lpstr>
      <vt:lpstr>'Cuadro 9'!Área_de_impresión</vt:lpstr>
      <vt:lpstr>EXPORTACIONES_CHILENAS_NO_COBRE_NO_LITIO_NO_CELULOSA_POR_REGIÓN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MANUEL PAREDES</dc:creator>
  <cp:lastModifiedBy>PATRICIA CECILIA ORTEGA SANHUEZA</cp:lastModifiedBy>
  <cp:lastPrinted>2023-10-10T12:46:48Z</cp:lastPrinted>
  <dcterms:created xsi:type="dcterms:W3CDTF">2022-11-08T15:01:18Z</dcterms:created>
  <dcterms:modified xsi:type="dcterms:W3CDTF">2024-07-08T15:59:59Z</dcterms:modified>
</cp:coreProperties>
</file>