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ubrei-my.sharepoint.com/personal/callende_subrei_gob_cl/Documents/Escritorio/_INFORME MENSUAL/__FORMATO_2026/5. mayo 2026/"/>
    </mc:Choice>
  </mc:AlternateContent>
  <xr:revisionPtr revIDLastSave="5" documentId="8_{0B1990DA-F049-4D32-AFF6-FD9791F56F8E}" xr6:coauthVersionLast="47" xr6:coauthVersionMax="47" xr10:uidLastSave="{FA1DE816-2B85-4FC1-8000-49E46A5F493E}"/>
  <bookViews>
    <workbookView xWindow="-120" yWindow="-120" windowWidth="29040" windowHeight="15720" tabRatio="849" xr2:uid="{7EF0C587-B5C8-414E-9955-8DC73B77535D}"/>
  </bookViews>
  <sheets>
    <sheet name="Tabla de Contenidos" sheetId="1" r:id="rId1"/>
    <sheet name="Cuadro 1" sheetId="2" r:id="rId2"/>
    <sheet name="Cuadro 2" sheetId="3" r:id="rId3"/>
    <sheet name="Cuadro 3" sheetId="4" r:id="rId4"/>
    <sheet name="Cuadro 4" sheetId="5" r:id="rId5"/>
    <sheet name="Cuadro 5" sheetId="6" r:id="rId6"/>
    <sheet name="Cuadro 6" sheetId="7" r:id="rId7"/>
    <sheet name="Cuadro 7" sheetId="25" r:id="rId8"/>
    <sheet name="Cuadro 8" sheetId="18" r:id="rId9"/>
    <sheet name="Cuadro 9" sheetId="8" r:id="rId10"/>
    <sheet name="Cuadro 10" sheetId="9" r:id="rId11"/>
    <sheet name="Cuadro 11" sheetId="10" r:id="rId12"/>
    <sheet name="Cuadro 12" sheetId="11" r:id="rId13"/>
    <sheet name="Cuadro 13" sheetId="27" r:id="rId14"/>
    <sheet name="Cuadro 14" sheetId="30" r:id="rId15"/>
    <sheet name="Cuadro 15" sheetId="31" r:id="rId16"/>
  </sheets>
  <definedNames>
    <definedName name="_xlnm._FilterDatabase" localSheetId="4" hidden="1">'Cuadro 4'!#REF!</definedName>
    <definedName name="_xlnm.Print_Area" localSheetId="10">'Cuadro 10'!$B$2:$G$33</definedName>
    <definedName name="_xlnm.Print_Area" localSheetId="12">'Cuadro 12'!$A$2:$G$29</definedName>
    <definedName name="_xlnm.Print_Area" localSheetId="13">'Cuadro 13'!$A$2:$G$26</definedName>
    <definedName name="_xlnm.Print_Area" localSheetId="14">'Cuadro 14'!$B$2:$G$33</definedName>
    <definedName name="_xlnm.Print_Area" localSheetId="15">'Cuadro 15'!$B$2:$G$37</definedName>
    <definedName name="_xlnm.Print_Area" localSheetId="6">'Cuadro 6'!$B$2:$G$35</definedName>
    <definedName name="_xlnm.Print_Area" localSheetId="7">'Cuadro 7'!$B$2:$G$35</definedName>
    <definedName name="_xlnm.Print_Area" localSheetId="8">'Cuadro 8'!$A$2:$G$35</definedName>
    <definedName name="cuadro11">#REF!</definedName>
    <definedName name="cuadro12">#REF!</definedName>
    <definedName name="cuadro13">#REF!</definedName>
    <definedName name="cuadro6">#REF!</definedName>
    <definedName name="cuadro7">#REF!</definedName>
    <definedName name="cuadro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8" l="1"/>
  <c r="K35" i="8" s="1"/>
  <c r="H35" i="8"/>
  <c r="D35" i="8"/>
  <c r="F35" i="8" s="1"/>
  <c r="C35" i="8"/>
  <c r="J35" i="8" l="1"/>
  <c r="E35" i="8"/>
  <c r="C6" i="25" l="1"/>
  <c r="G7" i="30"/>
  <c r="L7" i="30" s="1"/>
  <c r="F7" i="30"/>
  <c r="K7" i="30" s="1"/>
  <c r="E7" i="30"/>
  <c r="J7" i="30" s="1"/>
  <c r="C6" i="30"/>
  <c r="G7" i="31"/>
  <c r="L7" i="31" s="1"/>
  <c r="F7" i="31"/>
  <c r="K7" i="31" s="1"/>
  <c r="E7" i="31"/>
  <c r="J7" i="31" s="1"/>
  <c r="C6" i="31"/>
  <c r="G7" i="27"/>
  <c r="L7" i="27" s="1"/>
  <c r="F7" i="27"/>
  <c r="K7" i="27" s="1"/>
  <c r="E7" i="27"/>
  <c r="J7" i="27" s="1"/>
  <c r="C6" i="27"/>
  <c r="G7" i="25"/>
  <c r="L7" i="25" s="1"/>
  <c r="F7" i="25"/>
  <c r="K7" i="25" s="1"/>
  <c r="E7" i="25"/>
  <c r="J7" i="25" s="1"/>
  <c r="C6" i="7"/>
  <c r="G7" i="11" l="1"/>
  <c r="L7" i="11" s="1"/>
  <c r="F7" i="11"/>
  <c r="K7" i="11" s="1"/>
  <c r="E7" i="11"/>
  <c r="J7" i="11" s="1"/>
  <c r="G7" i="10"/>
  <c r="L7" i="10" s="1"/>
  <c r="F7" i="10"/>
  <c r="K7" i="10" s="1"/>
  <c r="E7" i="10"/>
  <c r="J7" i="10" s="1"/>
  <c r="G7" i="9"/>
  <c r="L7" i="9" s="1"/>
  <c r="F7" i="9"/>
  <c r="K7" i="9" s="1"/>
  <c r="E7" i="9"/>
  <c r="J7" i="9" s="1"/>
  <c r="G7" i="8"/>
  <c r="L7" i="8" s="1"/>
  <c r="F7" i="8"/>
  <c r="K7" i="8" s="1"/>
  <c r="E7" i="8"/>
  <c r="J7" i="8" s="1"/>
  <c r="G7" i="18"/>
  <c r="L7" i="18" s="1"/>
  <c r="F7" i="18"/>
  <c r="K7" i="18" s="1"/>
  <c r="E7" i="18"/>
  <c r="J7" i="18" s="1"/>
  <c r="G7" i="7"/>
  <c r="L7" i="7" s="1"/>
  <c r="F7" i="7"/>
  <c r="K7" i="7" s="1"/>
  <c r="E7" i="7"/>
  <c r="J7" i="7" s="1"/>
  <c r="G7" i="6"/>
  <c r="L7" i="6" s="1"/>
  <c r="E7" i="6"/>
  <c r="J7" i="6" s="1"/>
  <c r="F7" i="6"/>
  <c r="K7" i="6" s="1"/>
  <c r="J7" i="5"/>
  <c r="D7" i="5"/>
  <c r="D7" i="4"/>
  <c r="H7" i="4" s="1"/>
  <c r="C7" i="4"/>
  <c r="D6" i="3"/>
  <c r="E7" i="3"/>
  <c r="D7" i="3"/>
  <c r="I7" i="2"/>
  <c r="I7" i="3" s="1"/>
  <c r="H7" i="2"/>
  <c r="H7" i="3" s="1"/>
  <c r="C6" i="11"/>
  <c r="C6" i="10"/>
  <c r="C6" i="9"/>
  <c r="C6" i="8"/>
  <c r="C6" i="18"/>
  <c r="C6" i="6"/>
  <c r="L7" i="5"/>
  <c r="K7" i="5"/>
  <c r="C6" i="5"/>
  <c r="C6" i="4"/>
  <c r="D6" i="2"/>
  <c r="I7" i="5" l="1"/>
  <c r="D7" i="9"/>
  <c r="I7" i="9" s="1"/>
  <c r="D7" i="7"/>
  <c r="I7" i="7" s="1"/>
  <c r="D7" i="10"/>
  <c r="I7" i="10" s="1"/>
  <c r="D7" i="6"/>
  <c r="I7" i="6" s="1"/>
  <c r="D7" i="8"/>
  <c r="I7" i="8" s="1"/>
  <c r="D7" i="18"/>
  <c r="I7" i="18" s="1"/>
  <c r="D7" i="11"/>
  <c r="I7" i="11" s="1"/>
  <c r="D7" i="27"/>
  <c r="I7" i="27" s="1"/>
  <c r="D7" i="31"/>
  <c r="I7" i="31" s="1"/>
  <c r="D7" i="30"/>
  <c r="I7" i="30" s="1"/>
  <c r="D7" i="25"/>
  <c r="I7" i="25" s="1"/>
  <c r="C7" i="5"/>
  <c r="G7" i="4"/>
  <c r="C7" i="30" l="1"/>
  <c r="H7" i="30" s="1"/>
  <c r="C7" i="25"/>
  <c r="H7" i="25" s="1"/>
  <c r="C7" i="31"/>
  <c r="H7" i="31" s="1"/>
  <c r="C7" i="27"/>
  <c r="H7" i="27" s="1"/>
  <c r="C7" i="6"/>
  <c r="H7" i="6" s="1"/>
  <c r="C7" i="18"/>
  <c r="H7" i="18" s="1"/>
  <c r="C7" i="8"/>
  <c r="H7" i="8" s="1"/>
  <c r="C7" i="11"/>
  <c r="H7" i="11" s="1"/>
  <c r="H7" i="5"/>
  <c r="C7" i="7"/>
  <c r="H7" i="7" s="1"/>
  <c r="C7" i="9"/>
  <c r="H7" i="9" s="1"/>
  <c r="C7" i="10"/>
  <c r="H7" i="10" s="1"/>
</calcChain>
</file>

<file path=xl/sharedStrings.xml><?xml version="1.0" encoding="utf-8"?>
<sst xmlns="http://schemas.openxmlformats.org/spreadsheetml/2006/main" count="543" uniqueCount="284">
  <si>
    <t>Cuadro 1</t>
  </si>
  <si>
    <t>Cuadro 2</t>
  </si>
  <si>
    <t>Cuadro 3</t>
  </si>
  <si>
    <t>Cuadro 4</t>
  </si>
  <si>
    <t>Cuadro 5</t>
  </si>
  <si>
    <t>Cuadro 6</t>
  </si>
  <si>
    <t>Cuadro 7</t>
  </si>
  <si>
    <t>COMERCIO EXTERIOR DE CHILE</t>
  </si>
  <si>
    <t>variación período</t>
  </si>
  <si>
    <t>US$ Millones</t>
  </si>
  <si>
    <t>%</t>
  </si>
  <si>
    <t>US$</t>
  </si>
  <si>
    <t>Total Intercambio Comercial (I + II)</t>
  </si>
  <si>
    <t xml:space="preserve">Total Exportaciones (FOB)(I) </t>
  </si>
  <si>
    <t xml:space="preserve">Total Importaciones (CIF)(II) </t>
  </si>
  <si>
    <t xml:space="preserve">Total Importaciones (FOB)(III) </t>
  </si>
  <si>
    <t>Saldo Balanza Comercial (FOB) (I - III)</t>
  </si>
  <si>
    <t>Vino embotellado</t>
  </si>
  <si>
    <t>Sector Exportador</t>
  </si>
  <si>
    <t>Total</t>
  </si>
  <si>
    <t>Sector Importador</t>
  </si>
  <si>
    <t>China</t>
  </si>
  <si>
    <t>Estados Unidos</t>
  </si>
  <si>
    <t>Unión Europea</t>
  </si>
  <si>
    <t>Japón</t>
  </si>
  <si>
    <t>Mercosur</t>
  </si>
  <si>
    <t>Corea del Sur</t>
  </si>
  <si>
    <t>Alianza del Pacífico</t>
  </si>
  <si>
    <t>Canadá</t>
  </si>
  <si>
    <t>India</t>
  </si>
  <si>
    <t>EFTA</t>
  </si>
  <si>
    <t>Centro América</t>
  </si>
  <si>
    <t>Reino Unido</t>
  </si>
  <si>
    <t>Tailandia</t>
  </si>
  <si>
    <t>Ecuador</t>
  </si>
  <si>
    <t>Bolivia</t>
  </si>
  <si>
    <t>Panamá</t>
  </si>
  <si>
    <t>P4</t>
  </si>
  <si>
    <t>Malasia</t>
  </si>
  <si>
    <t>Australia</t>
  </si>
  <si>
    <t>Indonesia</t>
  </si>
  <si>
    <t>Venezuela</t>
  </si>
  <si>
    <t>Hong Kong</t>
  </si>
  <si>
    <t>Cuba</t>
  </si>
  <si>
    <t>Sin Acuerdo</t>
  </si>
  <si>
    <t>Servicio</t>
  </si>
  <si>
    <t>Servicios de suministro de sedes (hosting) para sitios Web y correo electrónico</t>
  </si>
  <si>
    <t>Servicios de mantenimiento y reparación de aviones, helicópteros y otros aparatos aéreos</t>
  </si>
  <si>
    <t>Servicios de apoyo técnico en Computación e Informática (mantenimiento y reparación), por vía remota (Internet)</t>
  </si>
  <si>
    <t>Servicios de asesoría en gestión de la comercialización de empresas (marketing)</t>
  </si>
  <si>
    <t>Servicios de asesoría en tecnologías de la información</t>
  </si>
  <si>
    <t>Servicios de corretaje de reaseguros</t>
  </si>
  <si>
    <t>Servicios de Comisionista Comercial</t>
  </si>
  <si>
    <t>Servicios de estudios de mercado</t>
  </si>
  <si>
    <t>Servicios en diseño y desarrollo de aplicaciones de tecnologías de información</t>
  </si>
  <si>
    <t>Servicios de suministro de infraestructura para operar tecnologías de la información</t>
  </si>
  <si>
    <t>Servicios de asesoría en gestión administrativa de empresas</t>
  </si>
  <si>
    <t>Servicios de asesoría en gestión financiera de empresas</t>
  </si>
  <si>
    <t>Servicios de diseño de software original</t>
  </si>
  <si>
    <t>Antofagasta</t>
  </si>
  <si>
    <t>Metropolitana</t>
  </si>
  <si>
    <t>Valparaíso</t>
  </si>
  <si>
    <t>Los Lagos</t>
  </si>
  <si>
    <t>Biobío</t>
  </si>
  <si>
    <t>Atacama</t>
  </si>
  <si>
    <t>O`Higgins</t>
  </si>
  <si>
    <t>Tarapacá</t>
  </si>
  <si>
    <t>Coquimbo</t>
  </si>
  <si>
    <t>Maule</t>
  </si>
  <si>
    <t>Magallanes</t>
  </si>
  <si>
    <t>Ñuble</t>
  </si>
  <si>
    <t>La Araucanía</t>
  </si>
  <si>
    <t>Los Ríos</t>
  </si>
  <si>
    <t>Aysén</t>
  </si>
  <si>
    <t>Arica y Parinacota</t>
  </si>
  <si>
    <t>Mercancía Extranjera Nacionalizada</t>
  </si>
  <si>
    <t>CIFRAS EN US$ MILLONES</t>
  </si>
  <si>
    <t xml:space="preserve">EXPORTACIONES CHILENAS POR INDUSTRIA </t>
  </si>
  <si>
    <t>IMPORTACIONES CHILENAS POR CATEGORÍA DE BIEN</t>
  </si>
  <si>
    <t>EXPORTACIONES CHILENAS DE BIENES POR SECTOR</t>
  </si>
  <si>
    <t>IMPORTACIONES CHILENAS DE BIENES POR SECTOR</t>
  </si>
  <si>
    <t xml:space="preserve">IMPORTACIONES CHILENAS SEGÚN SOCIO COMERCIAL </t>
  </si>
  <si>
    <t>Fuente: SUBREI, con cifras del Servicio Nacional de Aduanas.</t>
  </si>
  <si>
    <t>Cuadro 8</t>
  </si>
  <si>
    <t>Cuadro 9</t>
  </si>
  <si>
    <t>INTERCAMBIO COMERCIAL DE CHILE - BIENES</t>
  </si>
  <si>
    <t>Tabla de Cuadros:</t>
  </si>
  <si>
    <t xml:space="preserve">*Un producto exportado corresponde a Mercancía Extranjera Nacionalizada cuando ha ingresado a Chile desde el exterior, pagando sus derechos de importación, para luego ser exportado a otro destino. </t>
  </si>
  <si>
    <t>Cifras provisionales, sujetas a variaciones y correcciones de valor que se puedan realizar a los documentos aduaneros en forma posterior a su emisión y publicación.</t>
  </si>
  <si>
    <t>Fuente: SUBREI, con cifras del Banco Central de Chile.</t>
  </si>
  <si>
    <t>EXPORTACIONES CHILENAS DE SERVICIOS NO TRADICIONALES* (TOP25)</t>
  </si>
  <si>
    <t>Servicios de soporte logístico inbound y outbound</t>
  </si>
  <si>
    <t>Cuadro 10</t>
  </si>
  <si>
    <t>Región de origen</t>
  </si>
  <si>
    <t>Total exportaciones mineras</t>
  </si>
  <si>
    <t>Total exportaciones de cobre</t>
  </si>
  <si>
    <t>Total exportaciones resto de minería</t>
  </si>
  <si>
    <t>Total exportaciones no mineras</t>
  </si>
  <si>
    <t>Total exportaciones silvoagropecuarias</t>
  </si>
  <si>
    <t>Frutas</t>
  </si>
  <si>
    <t>Total exportaciones industriales</t>
  </si>
  <si>
    <t>Alimentos</t>
  </si>
  <si>
    <t xml:space="preserve">       Salmón</t>
  </si>
  <si>
    <t>Forestal y muebles de la madera</t>
  </si>
  <si>
    <t>Químicos</t>
  </si>
  <si>
    <t>Productos metálicos, maquinaria y equipos</t>
  </si>
  <si>
    <t>EXPORTACIONES</t>
  </si>
  <si>
    <t>Total Intercambio Comercial</t>
  </si>
  <si>
    <t>Servicios de asesoría comercial y gestión, respecto de compraventa de productos</t>
  </si>
  <si>
    <t>IMPORTACIONES
US$ Millones</t>
  </si>
  <si>
    <t>Total importaciones de bienes (CIF) </t>
  </si>
  <si>
    <t>      Bienes de consumo</t>
  </si>
  <si>
    <t>            Durables</t>
  </si>
  <si>
    <t>            Semidurables</t>
  </si>
  <si>
    <t>      Bienes intermedios</t>
  </si>
  <si>
    <t>            Productos energéticos</t>
  </si>
  <si>
    <t>            Resto bienes intermedios</t>
  </si>
  <si>
    <t>      Bienes de capital</t>
  </si>
  <si>
    <t>            Camiones y vehículos de carga</t>
  </si>
  <si>
    <t>            Maquinaria para la minería y la construcción</t>
  </si>
  <si>
    <t>Servicio de licenciamiento y/o arriendo de software</t>
  </si>
  <si>
    <t>Servicios de asesoría en gestión de proyectos de ingeniería</t>
  </si>
  <si>
    <t>Servicios de procesamiento de información</t>
  </si>
  <si>
    <t>Total de todos los servicios</t>
  </si>
  <si>
    <t>mayo</t>
  </si>
  <si>
    <t xml:space="preserve">EXPORTACIONES CHILENAS TOTALES Y DE SERVICIOS NO TRADICIONALES, SEGÚN SOCIO COMERCIAL </t>
  </si>
  <si>
    <t>EXPORTACIONES CHILENAS TOTALES Y DE SERVICIOS NO TRADICIONALES POR REGIÓN</t>
  </si>
  <si>
    <t>Celulosa: Celulosa cruda de conífera, celulosa blanqueada y semiblanqueada de coníferas y eucaliptus.</t>
  </si>
  <si>
    <t>Total exportaciones de carbonato de litio</t>
  </si>
  <si>
    <t>Cuadro 11</t>
  </si>
  <si>
    <t>Otros servicios financieros por concepto de testigos expertos</t>
  </si>
  <si>
    <t>Servicio de promoción y oferta de paquetes turísticos</t>
  </si>
  <si>
    <t>Servicios de administración de empresas mineras</t>
  </si>
  <si>
    <t>Servicios de cobro y pagos a clientes y proveedores de empresas extranjeras</t>
  </si>
  <si>
    <t>Servicios de investigación y desarrollo en las ciencias médicas y farmaceúticas</t>
  </si>
  <si>
    <t>Servicios de filmación de películas cinematográficas para promoción o publicidad (comerciales)</t>
  </si>
  <si>
    <t>Servicios profesionales de gerenciamiento corporativo de alto valor</t>
  </si>
  <si>
    <t>EXPORTACIONES CHILENAS DE BIENES NO TRADICIONALES, POR SOCIO COMERCIAL</t>
  </si>
  <si>
    <t>Total exportaciones no tradicionales</t>
  </si>
  <si>
    <t>Vino a granel</t>
  </si>
  <si>
    <t>País</t>
  </si>
  <si>
    <t>IMPORTACIONES CHILENAS POR PAÍS DE ORIGEN (TOP30)</t>
  </si>
  <si>
    <t>Cuadro 12</t>
  </si>
  <si>
    <t>Cuadro 13</t>
  </si>
  <si>
    <t>Cuadro 14</t>
  </si>
  <si>
    <t>Cuadro 15</t>
  </si>
  <si>
    <t>Celulosa, papel y otros</t>
  </si>
  <si>
    <t xml:space="preserve">       Celulosa</t>
  </si>
  <si>
    <t>Alemania</t>
  </si>
  <si>
    <t>Argentina</t>
  </si>
  <si>
    <t>Bélgica</t>
  </si>
  <si>
    <t>Brasil</t>
  </si>
  <si>
    <t>Bulgaria</t>
  </si>
  <si>
    <t>Colombia</t>
  </si>
  <si>
    <t>Costa Rica</t>
  </si>
  <si>
    <t>Dinamarca</t>
  </si>
  <si>
    <t>Emiratos Árabes Unidos</t>
  </si>
  <si>
    <t>España</t>
  </si>
  <si>
    <t>Finlandia</t>
  </si>
  <si>
    <t>Francia</t>
  </si>
  <si>
    <t>Italia</t>
  </si>
  <si>
    <t>México</t>
  </si>
  <si>
    <t>Países Bajos</t>
  </si>
  <si>
    <t>Paraguay</t>
  </si>
  <si>
    <t>Perú</t>
  </si>
  <si>
    <t>Polonia</t>
  </si>
  <si>
    <t>Suecia</t>
  </si>
  <si>
    <t>Suiza</t>
  </si>
  <si>
    <t>Taipéi Chino</t>
  </si>
  <si>
    <t xml:space="preserve">EXPORTACIONES CHILENAS DE SERVICIOS NO TRADICIONALES, SEGÚN SOCIO COMERCIAL </t>
  </si>
  <si>
    <t>EXPORTACIONES CHILENAS DE BIENES NO TRADICIONALES, POR REGIÓN</t>
  </si>
  <si>
    <t>EXPORTACIONES CHILENAS DE SERVICIOS NO TRADICIONALES, POR REGIÓN</t>
  </si>
  <si>
    <t>EXPORTACIONES CHILENAS TOTALES Y DE SERVICIOS NO TRADICIONALES, POR PAÍS DE DESTINO (TOP30)</t>
  </si>
  <si>
    <t>EXPORTACIONES CHILENAS DE SERVICIOS NO TRADICIONALES, SEGÚN SOCIO COMERCIAL</t>
  </si>
  <si>
    <t>IMPORTACIONES CHILENAS, POR PAÍS DE ORIGEN (TOP30)</t>
  </si>
  <si>
    <t>Concentrados de cobre</t>
  </si>
  <si>
    <t>Cátodos de cobre</t>
  </si>
  <si>
    <t>Salmón</t>
  </si>
  <si>
    <t>Cereza</t>
  </si>
  <si>
    <t>Oro</t>
  </si>
  <si>
    <t>Oxido de molibdeno</t>
  </si>
  <si>
    <t>Carbonato de litio</t>
  </si>
  <si>
    <t>Celulosa blanqueada y semiblanqueada de eucaliptus</t>
  </si>
  <si>
    <t>Yodo</t>
  </si>
  <si>
    <t>Maquinaria y equipos</t>
  </si>
  <si>
    <t>Uva</t>
  </si>
  <si>
    <t>Celulosa blanqueada y semiblanqueada de conífera</t>
  </si>
  <si>
    <t>Hierro</t>
  </si>
  <si>
    <t>Moluscos y crustáceos</t>
  </si>
  <si>
    <t>Manzana</t>
  </si>
  <si>
    <t>Madera aserrada</t>
  </si>
  <si>
    <t>Concentrado de molibdeno</t>
  </si>
  <si>
    <t xml:space="preserve">Fruta congelada </t>
  </si>
  <si>
    <t>Material de transporte</t>
  </si>
  <si>
    <t>Carne de cerdo</t>
  </si>
  <si>
    <t xml:space="preserve">Harina de pescado </t>
  </si>
  <si>
    <t>Plata</t>
  </si>
  <si>
    <t>Metanol</t>
  </si>
  <si>
    <t xml:space="preserve">Fruta deshidratada </t>
  </si>
  <si>
    <t>Arándano</t>
  </si>
  <si>
    <t xml:space="preserve">Carne de ave </t>
  </si>
  <si>
    <t>Manufacturas metálicas</t>
  </si>
  <si>
    <t>Ciruela</t>
  </si>
  <si>
    <t xml:space="preserve">Madera contrachapada </t>
  </si>
  <si>
    <t>Alambre de cobre</t>
  </si>
  <si>
    <t xml:space="preserve">Neumáticos </t>
  </si>
  <si>
    <t xml:space="preserve">Kiwi </t>
  </si>
  <si>
    <t>Trucha</t>
  </si>
  <si>
    <t xml:space="preserve">Abonos </t>
  </si>
  <si>
    <t xml:space="preserve">Cartulina </t>
  </si>
  <si>
    <t xml:space="preserve">Nitrato de potasio </t>
  </si>
  <si>
    <t>Tableros de fibra de madera</t>
  </si>
  <si>
    <t>Jugo de fruta</t>
  </si>
  <si>
    <t>Hidróxido de litio</t>
  </si>
  <si>
    <t>Semilla de hortalizas</t>
  </si>
  <si>
    <t>Aceite de pescado</t>
  </si>
  <si>
    <t>Madera perfilada</t>
  </si>
  <si>
    <t xml:space="preserve">Vino a granel y otros </t>
  </si>
  <si>
    <t>Palta</t>
  </si>
  <si>
    <t>Sulfato de litio</t>
  </si>
  <si>
    <t>Ferromolibdeno</t>
  </si>
  <si>
    <t xml:space="preserve">Celulosa cruda de conífera </t>
  </si>
  <si>
    <t>Sal marina y de mesa</t>
  </si>
  <si>
    <t>Bebidas no alcohólicas</t>
  </si>
  <si>
    <t>Pera</t>
  </si>
  <si>
    <t>Fruta en conserva</t>
  </si>
  <si>
    <t>Chips de madera</t>
  </si>
  <si>
    <t>Merluza</t>
  </si>
  <si>
    <t>Semilla de maíz</t>
  </si>
  <si>
    <t>Conservas de pescado</t>
  </si>
  <si>
    <t>Productos químicos</t>
  </si>
  <si>
    <t>Otra maquinaria</t>
  </si>
  <si>
    <t>Partes y piezas de otras maquinarias y equipos</t>
  </si>
  <si>
    <t>Diésel</t>
  </si>
  <si>
    <t>Petróleo</t>
  </si>
  <si>
    <t>Productos metálicos</t>
  </si>
  <si>
    <t>Vestuario</t>
  </si>
  <si>
    <t>Camiones y vehículos de carga</t>
  </si>
  <si>
    <t>Automóviles</t>
  </si>
  <si>
    <t>Maquinaria para la minería y la construcción</t>
  </si>
  <si>
    <t>Celulares</t>
  </si>
  <si>
    <t>Carne</t>
  </si>
  <si>
    <t>Motores, generadores y transformadores eléctricos</t>
  </si>
  <si>
    <t>Otros alimentos</t>
  </si>
  <si>
    <t>Medicamentos</t>
  </si>
  <si>
    <t>Perfumes</t>
  </si>
  <si>
    <t>Calzado</t>
  </si>
  <si>
    <t>Abono</t>
  </si>
  <si>
    <t>Aparatos médicos</t>
  </si>
  <si>
    <t>Partes y piezas de maquinaria para la minería y la construcción</t>
  </si>
  <si>
    <t>Fibra y tejido</t>
  </si>
  <si>
    <t>Equipos computacionales</t>
  </si>
  <si>
    <t>Trigo y maíz</t>
  </si>
  <si>
    <t>Gas natural licuado</t>
  </si>
  <si>
    <t>Buses</t>
  </si>
  <si>
    <t>Aparatos electrónicos de comunicación</t>
  </si>
  <si>
    <t>Gas natural gaseoso</t>
  </si>
  <si>
    <t>Electrodomésticos</t>
  </si>
  <si>
    <t>Computadores</t>
  </si>
  <si>
    <t>Cartón y papel elaborados, y otros</t>
  </si>
  <si>
    <t>Bombas y compresores</t>
  </si>
  <si>
    <t>Carbón mineral</t>
  </si>
  <si>
    <t>Otros vehículos de transporte</t>
  </si>
  <si>
    <t>Aceite lubricante</t>
  </si>
  <si>
    <t>Azúcar y endulzante</t>
  </si>
  <si>
    <t>Aparatos de control eléctrico</t>
  </si>
  <si>
    <t>Gas licuado</t>
  </si>
  <si>
    <t>Televisores</t>
  </si>
  <si>
    <t>Gasolinas</t>
  </si>
  <si>
    <t>Motores y turbinas</t>
  </si>
  <si>
    <t>Bebidas y alcoholes</t>
  </si>
  <si>
    <t>Calderas de vapor</t>
  </si>
  <si>
    <t>Total exportaciones tradicionales</t>
  </si>
  <si>
    <t>% Var.
'2026/2025</t>
  </si>
  <si>
    <t>US$ Dif.
'2026/2025</t>
  </si>
  <si>
    <t>% Part.
2026</t>
  </si>
  <si>
    <t>-</t>
  </si>
  <si>
    <t>Federación de Rusia</t>
  </si>
  <si>
    <t>Türkiye</t>
  </si>
  <si>
    <t>Viet Nam</t>
  </si>
  <si>
    <t>Informe Mensual de Comercio Exterior de Chile - MAYO 2026</t>
  </si>
  <si>
    <r>
      <t xml:space="preserve">Informe elaborado con cifras del </t>
    </r>
    <r>
      <rPr>
        <b/>
        <sz val="9"/>
        <color rgb="FF25306B"/>
        <rFont val="Segoe UI"/>
        <family val="2"/>
      </rPr>
      <t>Banco Central de Chile</t>
    </r>
    <r>
      <rPr>
        <sz val="9"/>
        <color rgb="FF25306B"/>
        <rFont val="Segoe UI"/>
        <family val="2"/>
      </rPr>
      <t xml:space="preserve">, el </t>
    </r>
    <r>
      <rPr>
        <b/>
        <sz val="9"/>
        <color rgb="FF25306B"/>
        <rFont val="Segoe UI"/>
        <family val="2"/>
      </rPr>
      <t>Servicio Nacional de Aduanas</t>
    </r>
    <r>
      <rPr>
        <sz val="9"/>
        <color rgb="FF25306B"/>
        <rFont val="Segoe UI"/>
        <family val="2"/>
      </rPr>
      <t xml:space="preserve"> y el </t>
    </r>
    <r>
      <rPr>
        <b/>
        <sz val="9"/>
        <color rgb="FF25306B"/>
        <rFont val="Segoe UI"/>
        <family val="2"/>
      </rPr>
      <t>Servicio de Impuestos Internos</t>
    </r>
    <r>
      <rPr>
        <sz val="9"/>
        <color rgb="FF25306B"/>
        <rFont val="Segoe UI"/>
        <family val="2"/>
      </rPr>
      <t xml:space="preserve">.
Las cifras publicadas por los organismos compiladores mencionados difieren entre sí, debido a la cobertura sectorial y geográfica que cada fuente considera, en función de las metodologías de trabajo que rigen su respectiva compilación estadística, po rtanto sus totales no son comparables. 
Igualmente, se debe considerar que todas las cifras del presente informe están sujetas a las variaciones y correcciones de valor que se puedan realizar a los documentos aduaneros en forma posterior a su emisión y publicación.
</t>
    </r>
    <r>
      <rPr>
        <b/>
        <sz val="9"/>
        <color rgb="FF25306B"/>
        <rFont val="Segoe UI"/>
        <family val="2"/>
      </rPr>
      <t>Elaborado por la División de Información Comercial y Análisis de Datos, Dirección de Estudios, SUBREI.</t>
    </r>
    <r>
      <rPr>
        <sz val="9"/>
        <color rgb="FF25306B"/>
        <rFont val="Segoe UI"/>
        <family val="2"/>
      </rPr>
      <t xml:space="preserve">
</t>
    </r>
  </si>
  <si>
    <t>* Se consideran como servicios no tradicionales, a aquellos agrupados bajo la partida 0025 del Arancel Aduanero de la República de Chile, que cuentan con la calificación de servicio exportable realizada por el Servicio Nacional de Aduanas. Se utiliza esta clasificación pues es la única cifra oficial que permite medir en forma periódica las exportaciones de servicios a nivel de tipo de prestación, empresas exportadoras, países de destino y región de origen.</t>
  </si>
  <si>
    <t xml:space="preserve">Acuerdo Comercial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</si>
</sst>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64" formatCode="0.0%"/>
    <numFmt numFmtId="165" formatCode="#,##0.0"/>
    <numFmt numFmtId="166" formatCode="#,##0.0_ ;\-#,##0.0\ "/>
    <numFmt numFmtId="167" formatCode="#,##0.00_ ;\-#,##0.00\ "/>
    <numFmt numFmtId="168" formatCode="0.000%"/>
    <numFmt numFmtId="169" formatCode="_-* #,##0\ _€_-;\-* #,##0\ _€_-;_-* &quot;-&quot;\ _€_-;_-@_-"/>
    <numFmt numFmtId="170" formatCode="#,##0.000_ ;\-#,##0.000\ "/>
    <numFmt numFmtId="171" formatCode="#,##0_ ;\-#,##0\ "/>
    <numFmt numFmtId="172" formatCode="_ * #,##0.0_ ;_ * \-#,##0.0_ ;_ * &quot;-&quot;_ ;_ @_ "/>
    <numFmt numFmtId="173" formatCode="0.0000%"/>
    <numFmt numFmtId="174" formatCode="_ * #,##0.00_ ;_ * \-#,##0.00_ ;_ * &quot;-&quot;_ ;_ @_ "/>
    <numFmt numFmtId="175" formatCode="#,##0.0000_ ;\-#,##0.0000\ "/>
  </numFmts>
  <fonts count="25"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sz val="8"/>
      <color theme="1"/>
      <name val="Arial Narrow"/>
      <family val="2"/>
    </font>
    <font>
      <u/>
      <sz val="11"/>
      <color theme="10"/>
      <name val="Calibri"/>
      <family val="2"/>
      <scheme val="minor"/>
    </font>
    <font>
      <b/>
      <sz val="12"/>
      <color rgb="FF25306B"/>
      <name val="Segoe UI"/>
      <family val="2"/>
    </font>
    <font>
      <sz val="9"/>
      <color theme="1"/>
      <name val="Segoe UI"/>
      <family val="2"/>
    </font>
    <font>
      <sz val="9"/>
      <color rgb="FF25306B"/>
      <name val="Segoe UI"/>
      <family val="2"/>
    </font>
    <font>
      <u/>
      <sz val="9"/>
      <color theme="10"/>
      <name val="Segoe UI"/>
      <family val="2"/>
    </font>
    <font>
      <u/>
      <sz val="9"/>
      <color rgb="FF0563C1"/>
      <name val="Segoe UI"/>
      <family val="2"/>
    </font>
    <font>
      <b/>
      <sz val="9"/>
      <color rgb="FF25306B"/>
      <name val="Segoe UI"/>
      <family val="2"/>
    </font>
    <font>
      <b/>
      <sz val="9"/>
      <color theme="0"/>
      <name val="Segoe UI"/>
      <family val="2"/>
    </font>
    <font>
      <sz val="9"/>
      <color theme="0"/>
      <name val="Segoe UI"/>
      <family val="2"/>
    </font>
    <font>
      <b/>
      <sz val="9"/>
      <color rgb="FFFFFFFF"/>
      <name val="Segoe UI"/>
      <family val="2"/>
    </font>
    <font>
      <sz val="9"/>
      <color rgb="FF1E457E"/>
      <name val="Segoe UI"/>
      <family val="2"/>
    </font>
    <font>
      <b/>
      <sz val="9"/>
      <color rgb="FF1E457E"/>
      <name val="Segoe UI"/>
      <family val="2"/>
    </font>
    <font>
      <sz val="9"/>
      <name val="Segoe UI"/>
      <family val="2"/>
    </font>
    <font>
      <sz val="8"/>
      <color theme="1"/>
      <name val="Segoe UI"/>
      <family val="2"/>
    </font>
    <font>
      <b/>
      <sz val="8"/>
      <color theme="0"/>
      <name val="Segoe UI"/>
      <family val="2"/>
    </font>
    <font>
      <sz val="8"/>
      <color rgb="FF25306B"/>
      <name val="Segoe UI"/>
      <family val="2"/>
    </font>
    <font>
      <sz val="8"/>
      <color rgb="FF1E457E"/>
      <name val="Segoe UI"/>
      <family val="2"/>
    </font>
    <font>
      <b/>
      <sz val="8"/>
      <color rgb="FF25306B"/>
      <name val="Segoe UI"/>
      <family val="2"/>
    </font>
    <font>
      <b/>
      <sz val="8"/>
      <color theme="1"/>
      <name val="Segoe UI"/>
      <family val="2"/>
    </font>
    <font>
      <sz val="8"/>
      <color theme="0"/>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1E457E"/>
        <bgColor indexed="64"/>
      </patternFill>
    </fill>
    <fill>
      <patternFill patternType="solid">
        <fgColor theme="0"/>
        <bgColor rgb="FF000000"/>
      </patternFill>
    </fill>
    <fill>
      <patternFill patternType="solid">
        <fgColor rgb="FF006BB9"/>
        <bgColor indexed="64"/>
      </patternFill>
    </fill>
    <fill>
      <patternFill patternType="solid">
        <fgColor rgb="FFFF1D3D"/>
        <bgColor indexed="64"/>
      </patternFill>
    </fill>
    <fill>
      <patternFill patternType="solid">
        <fgColor rgb="FF25306B"/>
        <bgColor indexed="64"/>
      </patternFill>
    </fill>
    <fill>
      <patternFill patternType="solid">
        <fgColor rgb="FF25306B"/>
        <bgColor rgb="FF000000"/>
      </patternFill>
    </fill>
    <fill>
      <patternFill patternType="solid">
        <fgColor theme="6" tint="0.59999389629810485"/>
        <bgColor indexed="64"/>
      </patternFill>
    </fill>
    <fill>
      <patternFill patternType="solid">
        <fgColor theme="6" tint="0.59999389629810485"/>
        <bgColor rgb="FF000000"/>
      </patternFill>
    </fill>
  </fills>
  <borders count="40">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style="thin">
        <color theme="0"/>
      </left>
      <right/>
      <top style="medium">
        <color theme="0"/>
      </top>
      <bottom style="medium">
        <color theme="0"/>
      </bottom>
      <diagonal/>
    </border>
    <border>
      <left/>
      <right/>
      <top style="medium">
        <color theme="0"/>
      </top>
      <bottom style="medium">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style="thin">
        <color rgb="FFE2F3F6"/>
      </left>
      <right/>
      <top style="thin">
        <color rgb="FFE2F3F6"/>
      </top>
      <bottom/>
      <diagonal/>
    </border>
    <border>
      <left/>
      <right/>
      <top style="thin">
        <color rgb="FFE2F3F6"/>
      </top>
      <bottom/>
      <diagonal/>
    </border>
    <border>
      <left style="thin">
        <color rgb="FFE2F3F6"/>
      </left>
      <right/>
      <top/>
      <bottom style="medium">
        <color theme="0"/>
      </bottom>
      <diagonal/>
    </border>
    <border>
      <left style="thin">
        <color rgb="FFE2F3F6"/>
      </left>
      <right/>
      <top/>
      <bottom/>
      <diagonal/>
    </border>
    <border>
      <left/>
      <right style="medium">
        <color theme="0"/>
      </right>
      <top/>
      <bottom/>
      <diagonal/>
    </border>
    <border>
      <left/>
      <right style="thin">
        <color rgb="FFE2F3F6"/>
      </right>
      <top/>
      <bottom/>
      <diagonal/>
    </border>
    <border>
      <left style="thin">
        <color rgb="FFE2F3F6"/>
      </left>
      <right/>
      <top style="medium">
        <color theme="0"/>
      </top>
      <bottom style="medium">
        <color theme="0"/>
      </bottom>
      <diagonal/>
    </border>
    <border>
      <left/>
      <right style="thin">
        <color rgb="FFE2F3F6"/>
      </right>
      <top style="medium">
        <color theme="0"/>
      </top>
      <bottom style="medium">
        <color theme="0"/>
      </bottom>
      <diagonal/>
    </border>
    <border>
      <left style="medium">
        <color rgb="FFF2F2F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indexed="64"/>
      </top>
      <bottom style="medium">
        <color indexed="64"/>
      </bottom>
      <diagonal/>
    </border>
    <border>
      <left style="thin">
        <color theme="0" tint="-4.9989318521683403E-2"/>
      </left>
      <right style="thin">
        <color theme="0" tint="-4.9989318521683403E-2"/>
      </right>
      <top style="thin">
        <color indexed="64"/>
      </top>
      <bottom style="medium">
        <color indexed="64"/>
      </bottom>
      <diagonal/>
    </border>
    <border>
      <left style="thin">
        <color rgb="FFE2F3F6"/>
      </left>
      <right/>
      <top style="medium">
        <color theme="0"/>
      </top>
      <bottom style="thin">
        <color rgb="FFE2F3F6"/>
      </bottom>
      <diagonal/>
    </border>
    <border>
      <left/>
      <right/>
      <top style="medium">
        <color theme="0"/>
      </top>
      <bottom style="thin">
        <color rgb="FFE2F3F6"/>
      </bottom>
      <diagonal/>
    </border>
    <border>
      <left/>
      <right style="thin">
        <color rgb="FFFFFFFF"/>
      </right>
      <top/>
      <bottom/>
      <diagonal/>
    </border>
    <border>
      <left/>
      <right/>
      <top style="medium">
        <color rgb="FFFFFFFF"/>
      </top>
      <bottom style="medium">
        <color rgb="FFFFFFFF"/>
      </bottom>
      <diagonal/>
    </border>
    <border>
      <left/>
      <right style="thin">
        <color rgb="FFFFFFFF"/>
      </right>
      <top style="medium">
        <color rgb="FFFFFFFF"/>
      </top>
      <bottom style="medium">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right style="thin">
        <color theme="0"/>
      </right>
      <top/>
      <bottom/>
      <diagonal/>
    </border>
    <border>
      <left style="thin">
        <color rgb="FFFFFFFF"/>
      </left>
      <right/>
      <top/>
      <bottom/>
      <diagonal/>
    </border>
    <border>
      <left style="thin">
        <color rgb="FFFFFFFF"/>
      </left>
      <right/>
      <top style="medium">
        <color rgb="FFFFFFFF"/>
      </top>
      <bottom style="medium">
        <color rgb="FFFFFFFF"/>
      </bottom>
      <diagonal/>
    </border>
    <border>
      <left style="thin">
        <color rgb="FFFFFFFF"/>
      </left>
      <right/>
      <top style="medium">
        <color rgb="FFFFFFFF"/>
      </top>
      <bottom style="thin">
        <color rgb="FFFFFFFF"/>
      </bottom>
      <diagonal/>
    </border>
    <border>
      <left style="thin">
        <color theme="0" tint="-4.9989318521683403E-2"/>
      </left>
      <right style="thin">
        <color theme="0" tint="-4.9989318521683403E-2"/>
      </right>
      <top style="thin">
        <color theme="0" tint="-4.9989318521683403E-2"/>
      </top>
      <bottom style="medium">
        <color theme="2" tint="-0.499984740745262"/>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5" fillId="0" borderId="0" applyNumberFormat="0" applyFill="0" applyBorder="0" applyAlignment="0" applyProtection="0"/>
    <xf numFmtId="169" fontId="1" fillId="0" borderId="0" applyFont="0" applyFill="0" applyBorder="0" applyAlignment="0" applyProtection="0"/>
  </cellStyleXfs>
  <cellXfs count="241">
    <xf numFmtId="0" fontId="0" fillId="0" borderId="0" xfId="0"/>
    <xf numFmtId="0" fontId="4" fillId="0" borderId="0" xfId="0" applyFont="1"/>
    <xf numFmtId="0" fontId="7" fillId="0" borderId="0" xfId="0" applyFont="1"/>
    <xf numFmtId="0" fontId="8" fillId="0" borderId="0" xfId="0" applyFont="1"/>
    <xf numFmtId="0" fontId="9" fillId="0" borderId="0" xfId="6" applyFont="1"/>
    <xf numFmtId="0" fontId="10" fillId="0" borderId="0" xfId="6" applyFont="1"/>
    <xf numFmtId="0" fontId="11" fillId="0" borderId="0" xfId="0" applyFont="1"/>
    <xf numFmtId="0" fontId="12" fillId="6" borderId="6" xfId="3" applyFont="1" applyFill="1" applyBorder="1" applyAlignment="1">
      <alignment horizontal="center" vertical="center"/>
    </xf>
    <xf numFmtId="0" fontId="12" fillId="6" borderId="7" xfId="3" applyFont="1" applyFill="1" applyBorder="1" applyAlignment="1">
      <alignment horizontal="center" vertical="center"/>
    </xf>
    <xf numFmtId="0" fontId="12" fillId="7" borderId="5" xfId="3" applyFont="1" applyFill="1" applyBorder="1" applyAlignment="1">
      <alignment horizontal="center" vertical="center"/>
    </xf>
    <xf numFmtId="0" fontId="12" fillId="7" borderId="6" xfId="3" applyFont="1" applyFill="1" applyBorder="1" applyAlignment="1">
      <alignment horizontal="center" vertical="center"/>
    </xf>
    <xf numFmtId="0" fontId="12" fillId="7" borderId="7" xfId="3" applyFont="1" applyFill="1" applyBorder="1" applyAlignment="1">
      <alignment horizontal="center" vertical="center"/>
    </xf>
    <xf numFmtId="0" fontId="12" fillId="8" borderId="4" xfId="3" applyFont="1" applyFill="1" applyBorder="1" applyAlignment="1">
      <alignment vertical="center"/>
    </xf>
    <xf numFmtId="0" fontId="13" fillId="8" borderId="0" xfId="3" applyFont="1" applyFill="1"/>
    <xf numFmtId="3" fontId="14" fillId="9" borderId="0" xfId="3" applyNumberFormat="1" applyFont="1" applyFill="1" applyAlignment="1">
      <alignment horizontal="center"/>
    </xf>
    <xf numFmtId="164" fontId="14" fillId="9" borderId="0" xfId="2" applyNumberFormat="1" applyFont="1" applyFill="1" applyBorder="1" applyAlignment="1">
      <alignment horizontal="center"/>
    </xf>
    <xf numFmtId="3" fontId="14" fillId="9" borderId="30" xfId="3" applyNumberFormat="1" applyFont="1" applyFill="1" applyBorder="1" applyAlignment="1">
      <alignment horizontal="center"/>
    </xf>
    <xf numFmtId="3" fontId="14" fillId="9" borderId="36" xfId="3" applyNumberFormat="1" applyFont="1" applyFill="1" applyBorder="1" applyAlignment="1">
      <alignment horizontal="center"/>
    </xf>
    <xf numFmtId="0" fontId="15" fillId="3" borderId="8" xfId="3" applyFont="1" applyFill="1" applyBorder="1" applyAlignment="1">
      <alignment vertical="center"/>
    </xf>
    <xf numFmtId="0" fontId="15" fillId="3" borderId="9" xfId="3" applyFont="1" applyFill="1" applyBorder="1"/>
    <xf numFmtId="3" fontId="15" fillId="5" borderId="31" xfId="3" applyNumberFormat="1" applyFont="1" applyFill="1" applyBorder="1" applyAlignment="1">
      <alignment horizontal="center" vertical="center"/>
    </xf>
    <xf numFmtId="164" fontId="15" fillId="5" borderId="31" xfId="3" applyNumberFormat="1" applyFont="1" applyFill="1" applyBorder="1" applyAlignment="1">
      <alignment horizontal="center" vertical="center"/>
    </xf>
    <xf numFmtId="3" fontId="15" fillId="5" borderId="32" xfId="3" applyNumberFormat="1" applyFont="1" applyFill="1" applyBorder="1" applyAlignment="1">
      <alignment horizontal="center" vertical="center"/>
    </xf>
    <xf numFmtId="3" fontId="15" fillId="5" borderId="37" xfId="3" applyNumberFormat="1" applyFont="1" applyFill="1" applyBorder="1" applyAlignment="1">
      <alignment horizontal="center" vertical="center"/>
    </xf>
    <xf numFmtId="0" fontId="15" fillId="10" borderId="8" xfId="3" applyFont="1" applyFill="1" applyBorder="1" applyAlignment="1">
      <alignment vertical="center"/>
    </xf>
    <xf numFmtId="0" fontId="15" fillId="10" borderId="9" xfId="3" applyFont="1" applyFill="1" applyBorder="1"/>
    <xf numFmtId="3" fontId="15" fillId="11" borderId="31" xfId="3" applyNumberFormat="1" applyFont="1" applyFill="1" applyBorder="1" applyAlignment="1">
      <alignment horizontal="center" vertical="center"/>
    </xf>
    <xf numFmtId="164" fontId="15" fillId="11" borderId="31" xfId="3" applyNumberFormat="1" applyFont="1" applyFill="1" applyBorder="1" applyAlignment="1">
      <alignment horizontal="center" vertical="center"/>
    </xf>
    <xf numFmtId="3" fontId="15" fillId="11" borderId="32" xfId="3" applyNumberFormat="1" applyFont="1" applyFill="1" applyBorder="1" applyAlignment="1">
      <alignment horizontal="center" vertical="center"/>
    </xf>
    <xf numFmtId="3" fontId="15" fillId="11" borderId="37" xfId="3" applyNumberFormat="1" applyFont="1" applyFill="1" applyBorder="1" applyAlignment="1">
      <alignment horizontal="center" vertical="center"/>
    </xf>
    <xf numFmtId="0" fontId="15" fillId="3" borderId="8" xfId="3" applyFont="1" applyFill="1" applyBorder="1"/>
    <xf numFmtId="0" fontId="15" fillId="10" borderId="10" xfId="3" applyFont="1" applyFill="1" applyBorder="1"/>
    <xf numFmtId="0" fontId="15" fillId="10" borderId="11" xfId="3" applyFont="1" applyFill="1" applyBorder="1"/>
    <xf numFmtId="3" fontId="15" fillId="11" borderId="33" xfId="3" applyNumberFormat="1" applyFont="1" applyFill="1" applyBorder="1" applyAlignment="1">
      <alignment horizontal="center" vertical="center"/>
    </xf>
    <xf numFmtId="164" fontId="15" fillId="11" borderId="33" xfId="3" applyNumberFormat="1" applyFont="1" applyFill="1" applyBorder="1" applyAlignment="1">
      <alignment horizontal="center" vertical="center"/>
    </xf>
    <xf numFmtId="3" fontId="15" fillId="11" borderId="34" xfId="3" applyNumberFormat="1" applyFont="1" applyFill="1" applyBorder="1" applyAlignment="1">
      <alignment horizontal="center" vertical="center"/>
    </xf>
    <xf numFmtId="3" fontId="15" fillId="11" borderId="38" xfId="3" applyNumberFormat="1" applyFont="1" applyFill="1" applyBorder="1" applyAlignment="1">
      <alignment horizontal="center" vertical="center"/>
    </xf>
    <xf numFmtId="0" fontId="7" fillId="0" borderId="0" xfId="0" applyFont="1" applyAlignment="1">
      <alignment horizontal="right"/>
    </xf>
    <xf numFmtId="0" fontId="12" fillId="4" borderId="15" xfId="3" applyFont="1" applyFill="1" applyBorder="1" applyAlignment="1">
      <alignment vertical="center"/>
    </xf>
    <xf numFmtId="0" fontId="13" fillId="4" borderId="0" xfId="3" applyFont="1" applyFill="1"/>
    <xf numFmtId="3" fontId="12" fillId="4" borderId="0" xfId="3" applyNumberFormat="1" applyFont="1" applyFill="1" applyAlignment="1">
      <alignment horizontal="center"/>
    </xf>
    <xf numFmtId="3" fontId="12" fillId="4" borderId="17" xfId="3" applyNumberFormat="1" applyFont="1" applyFill="1" applyBorder="1" applyAlignment="1">
      <alignment horizontal="center"/>
    </xf>
    <xf numFmtId="3" fontId="12" fillId="4" borderId="15" xfId="3" applyNumberFormat="1" applyFont="1" applyFill="1" applyBorder="1" applyAlignment="1">
      <alignment horizontal="center"/>
    </xf>
    <xf numFmtId="164" fontId="12" fillId="4" borderId="0" xfId="2" applyNumberFormat="1" applyFont="1" applyFill="1" applyBorder="1" applyAlignment="1">
      <alignment horizontal="center"/>
    </xf>
    <xf numFmtId="0" fontId="16" fillId="10" borderId="18" xfId="3" applyFont="1" applyFill="1" applyBorder="1" applyAlignment="1">
      <alignment vertical="center"/>
    </xf>
    <xf numFmtId="0" fontId="8" fillId="10" borderId="9" xfId="3" applyFont="1" applyFill="1" applyBorder="1"/>
    <xf numFmtId="3" fontId="8" fillId="10" borderId="9" xfId="3" applyNumberFormat="1" applyFont="1" applyFill="1" applyBorder="1" applyAlignment="1">
      <alignment horizontal="center" vertical="center"/>
    </xf>
    <xf numFmtId="164" fontId="8" fillId="10" borderId="9" xfId="2" applyNumberFormat="1" applyFont="1" applyFill="1" applyBorder="1" applyAlignment="1">
      <alignment horizontal="center" vertical="center"/>
    </xf>
    <xf numFmtId="3" fontId="8" fillId="10" borderId="19" xfId="3" applyNumberFormat="1" applyFont="1" applyFill="1" applyBorder="1" applyAlignment="1">
      <alignment horizontal="center" vertical="center"/>
    </xf>
    <xf numFmtId="3" fontId="8" fillId="10" borderId="18" xfId="3" applyNumberFormat="1" applyFont="1" applyFill="1" applyBorder="1" applyAlignment="1">
      <alignment horizontal="center" vertical="center"/>
    </xf>
    <xf numFmtId="3" fontId="12" fillId="6" borderId="9" xfId="3" applyNumberFormat="1" applyFont="1" applyFill="1" applyBorder="1" applyAlignment="1">
      <alignment horizontal="center" vertical="center"/>
    </xf>
    <xf numFmtId="164" fontId="12" fillId="6" borderId="9" xfId="2" applyNumberFormat="1" applyFont="1" applyFill="1" applyBorder="1" applyAlignment="1">
      <alignment horizontal="center" vertical="center"/>
    </xf>
    <xf numFmtId="3" fontId="12" fillId="6" borderId="19" xfId="3" applyNumberFormat="1" applyFont="1" applyFill="1" applyBorder="1" applyAlignment="1">
      <alignment horizontal="center" vertical="center"/>
    </xf>
    <xf numFmtId="3" fontId="12" fillId="6" borderId="18" xfId="3" applyNumberFormat="1" applyFont="1" applyFill="1" applyBorder="1" applyAlignment="1">
      <alignment horizontal="center" vertical="center"/>
    </xf>
    <xf numFmtId="0" fontId="17" fillId="2" borderId="15" xfId="3" applyFont="1" applyFill="1" applyBorder="1"/>
    <xf numFmtId="0" fontId="8" fillId="2" borderId="0" xfId="3" applyFont="1" applyFill="1" applyAlignment="1">
      <alignment vertical="center"/>
    </xf>
    <xf numFmtId="3" fontId="8" fillId="2" borderId="0" xfId="3" applyNumberFormat="1" applyFont="1" applyFill="1" applyAlignment="1">
      <alignment horizontal="center" vertical="center"/>
    </xf>
    <xf numFmtId="164" fontId="8" fillId="2" borderId="16" xfId="2" applyNumberFormat="1" applyFont="1" applyFill="1" applyBorder="1" applyAlignment="1">
      <alignment horizontal="center" vertical="center"/>
    </xf>
    <xf numFmtId="3" fontId="8" fillId="2" borderId="17" xfId="3" applyNumberFormat="1" applyFont="1" applyFill="1" applyBorder="1" applyAlignment="1">
      <alignment horizontal="center" vertical="center"/>
    </xf>
    <xf numFmtId="3" fontId="8" fillId="2" borderId="15" xfId="3" applyNumberFormat="1" applyFont="1" applyFill="1" applyBorder="1" applyAlignment="1">
      <alignment horizontal="center" vertical="center"/>
    </xf>
    <xf numFmtId="9" fontId="8" fillId="2" borderId="16" xfId="2" applyFont="1" applyFill="1" applyBorder="1" applyAlignment="1">
      <alignment horizontal="center" vertical="center"/>
    </xf>
    <xf numFmtId="0" fontId="12" fillId="6" borderId="18" xfId="3" applyFont="1" applyFill="1" applyBorder="1" applyAlignment="1">
      <alignment vertical="center"/>
    </xf>
    <xf numFmtId="0" fontId="12" fillId="6" borderId="9" xfId="3" applyFont="1" applyFill="1" applyBorder="1"/>
    <xf numFmtId="3" fontId="11" fillId="10" borderId="9" xfId="3" applyNumberFormat="1" applyFont="1" applyFill="1" applyBorder="1" applyAlignment="1">
      <alignment horizontal="center" vertical="center"/>
    </xf>
    <xf numFmtId="164" fontId="11" fillId="10" borderId="9" xfId="2" applyNumberFormat="1" applyFont="1" applyFill="1" applyBorder="1" applyAlignment="1">
      <alignment horizontal="center" vertical="center"/>
    </xf>
    <xf numFmtId="3" fontId="11" fillId="10" borderId="19" xfId="3" applyNumberFormat="1" applyFont="1" applyFill="1" applyBorder="1" applyAlignment="1">
      <alignment horizontal="center" vertical="center"/>
    </xf>
    <xf numFmtId="3" fontId="11" fillId="10" borderId="18" xfId="3" applyNumberFormat="1" applyFont="1" applyFill="1" applyBorder="1" applyAlignment="1">
      <alignment horizontal="center" vertical="center"/>
    </xf>
    <xf numFmtId="0" fontId="11" fillId="10" borderId="15" xfId="3" applyFont="1" applyFill="1" applyBorder="1" applyAlignment="1">
      <alignment vertical="center"/>
    </xf>
    <xf numFmtId="0" fontId="8" fillId="2" borderId="15" xfId="3" applyFont="1" applyFill="1" applyBorder="1" applyAlignment="1">
      <alignment vertical="center"/>
    </xf>
    <xf numFmtId="10" fontId="8" fillId="2" borderId="16" xfId="2" applyNumberFormat="1" applyFont="1" applyFill="1" applyBorder="1" applyAlignment="1">
      <alignment horizontal="center" vertical="center"/>
    </xf>
    <xf numFmtId="0" fontId="12" fillId="6" borderId="28" xfId="3" applyFont="1" applyFill="1" applyBorder="1" applyAlignment="1">
      <alignment vertical="center"/>
    </xf>
    <xf numFmtId="0" fontId="13" fillId="6" borderId="29" xfId="3" applyFont="1" applyFill="1" applyBorder="1"/>
    <xf numFmtId="3" fontId="12" fillId="6" borderId="29" xfId="3" applyNumberFormat="1" applyFont="1" applyFill="1" applyBorder="1" applyAlignment="1">
      <alignment horizontal="center" vertical="center"/>
    </xf>
    <xf numFmtId="164" fontId="12" fillId="6" borderId="29" xfId="2" applyNumberFormat="1" applyFont="1" applyFill="1" applyBorder="1" applyAlignment="1">
      <alignment horizontal="center" vertical="center"/>
    </xf>
    <xf numFmtId="164" fontId="12" fillId="6" borderId="29" xfId="3" applyNumberFormat="1" applyFont="1" applyFill="1" applyBorder="1" applyAlignment="1">
      <alignment horizontal="center" vertical="center"/>
    </xf>
    <xf numFmtId="10" fontId="7" fillId="0" borderId="0" xfId="0" applyNumberFormat="1" applyFont="1"/>
    <xf numFmtId="0" fontId="8" fillId="2" borderId="0" xfId="3" applyFont="1" applyFill="1"/>
    <xf numFmtId="164" fontId="8" fillId="2" borderId="0" xfId="2" applyNumberFormat="1" applyFont="1" applyFill="1"/>
    <xf numFmtId="10" fontId="8" fillId="2" borderId="0" xfId="3" applyNumberFormat="1" applyFont="1" applyFill="1"/>
    <xf numFmtId="10" fontId="8" fillId="0" borderId="0" xfId="0" applyNumberFormat="1" applyFont="1"/>
    <xf numFmtId="0" fontId="7" fillId="0" borderId="0" xfId="0" applyFont="1" applyAlignment="1">
      <alignment horizontal="left"/>
    </xf>
    <xf numFmtId="0" fontId="12" fillId="8" borderId="18" xfId="3" applyFont="1" applyFill="1" applyBorder="1" applyAlignment="1">
      <alignment vertical="center"/>
    </xf>
    <xf numFmtId="3" fontId="13" fillId="8" borderId="9" xfId="3" applyNumberFormat="1" applyFont="1" applyFill="1" applyBorder="1" applyAlignment="1">
      <alignment horizontal="center" vertical="center"/>
    </xf>
    <xf numFmtId="164" fontId="13" fillId="8" borderId="9" xfId="3" applyNumberFormat="1" applyFont="1" applyFill="1" applyBorder="1" applyAlignment="1">
      <alignment horizontal="center" vertical="center"/>
    </xf>
    <xf numFmtId="3" fontId="13" fillId="8" borderId="19" xfId="3" applyNumberFormat="1" applyFont="1" applyFill="1" applyBorder="1" applyAlignment="1">
      <alignment horizontal="center" vertical="center"/>
    </xf>
    <xf numFmtId="3" fontId="13" fillId="8" borderId="18" xfId="3" applyNumberFormat="1" applyFont="1" applyFill="1" applyBorder="1" applyAlignment="1">
      <alignment horizontal="center" vertical="center"/>
    </xf>
    <xf numFmtId="164" fontId="11" fillId="10" borderId="9" xfId="3" applyNumberFormat="1" applyFont="1" applyFill="1" applyBorder="1" applyAlignment="1">
      <alignment horizontal="center" vertical="center"/>
    </xf>
    <xf numFmtId="164" fontId="8" fillId="2" borderId="16" xfId="3" applyNumberFormat="1" applyFont="1" applyFill="1" applyBorder="1" applyAlignment="1">
      <alignment horizontal="center" vertical="center"/>
    </xf>
    <xf numFmtId="0" fontId="18" fillId="0" borderId="0" xfId="0" applyFont="1"/>
    <xf numFmtId="0" fontId="19" fillId="6" borderId="39" xfId="0" applyFont="1" applyFill="1" applyBorder="1" applyAlignment="1">
      <alignment horizontal="center" vertical="center" wrapText="1"/>
    </xf>
    <xf numFmtId="0" fontId="19" fillId="6" borderId="39" xfId="0" quotePrefix="1" applyFont="1" applyFill="1" applyBorder="1" applyAlignment="1">
      <alignment horizontal="center" vertical="center" wrapText="1"/>
    </xf>
    <xf numFmtId="0" fontId="19" fillId="8" borderId="39" xfId="0" applyFont="1" applyFill="1" applyBorder="1" applyAlignment="1">
      <alignment horizontal="center" vertical="center" wrapText="1"/>
    </xf>
    <xf numFmtId="0" fontId="19" fillId="8" borderId="39" xfId="0" quotePrefix="1" applyFont="1" applyFill="1" applyBorder="1" applyAlignment="1">
      <alignment horizontal="center" vertical="center" wrapText="1"/>
    </xf>
    <xf numFmtId="0" fontId="20" fillId="0" borderId="0" xfId="0" applyFont="1"/>
    <xf numFmtId="0" fontId="20" fillId="3" borderId="24" xfId="3" applyFont="1" applyFill="1" applyBorder="1" applyAlignment="1">
      <alignment horizontal="left"/>
    </xf>
    <xf numFmtId="3" fontId="20" fillId="3" borderId="24" xfId="3" applyNumberFormat="1" applyFont="1" applyFill="1" applyBorder="1" applyAlignment="1">
      <alignment horizontal="center"/>
    </xf>
    <xf numFmtId="164" fontId="20" fillId="3" borderId="24" xfId="2" applyNumberFormat="1" applyFont="1" applyFill="1" applyBorder="1" applyAlignment="1">
      <alignment horizontal="center"/>
    </xf>
    <xf numFmtId="3" fontId="20" fillId="3" borderId="24" xfId="1" applyNumberFormat="1" applyFont="1" applyFill="1" applyBorder="1" applyAlignment="1">
      <alignment horizontal="center"/>
    </xf>
    <xf numFmtId="0" fontId="21" fillId="10" borderId="24" xfId="3" applyFont="1" applyFill="1" applyBorder="1" applyAlignment="1">
      <alignment horizontal="left" vertical="center"/>
    </xf>
    <xf numFmtId="3" fontId="21" fillId="10" borderId="24" xfId="3" applyNumberFormat="1" applyFont="1" applyFill="1" applyBorder="1" applyAlignment="1">
      <alignment horizontal="center"/>
    </xf>
    <xf numFmtId="164" fontId="21" fillId="10" borderId="24" xfId="5" applyNumberFormat="1" applyFont="1" applyFill="1" applyBorder="1" applyAlignment="1">
      <alignment horizontal="center" vertical="center" wrapText="1"/>
    </xf>
    <xf numFmtId="165" fontId="21" fillId="10" borderId="24" xfId="1" applyNumberFormat="1" applyFont="1" applyFill="1" applyBorder="1" applyAlignment="1">
      <alignment horizontal="center" vertical="center" wrapText="1"/>
    </xf>
    <xf numFmtId="164" fontId="21" fillId="10" borderId="24" xfId="2" applyNumberFormat="1" applyFont="1" applyFill="1" applyBorder="1" applyAlignment="1">
      <alignment horizontal="center" vertical="center"/>
    </xf>
    <xf numFmtId="0" fontId="21" fillId="3" borderId="25" xfId="3" applyFont="1" applyFill="1" applyBorder="1" applyAlignment="1">
      <alignment horizontal="left"/>
    </xf>
    <xf numFmtId="3" fontId="21" fillId="3" borderId="25" xfId="3" applyNumberFormat="1" applyFont="1" applyFill="1" applyBorder="1" applyAlignment="1">
      <alignment horizontal="center"/>
    </xf>
    <xf numFmtId="164" fontId="21" fillId="3" borderId="25" xfId="2" applyNumberFormat="1" applyFont="1" applyFill="1" applyBorder="1" applyAlignment="1">
      <alignment horizontal="center"/>
    </xf>
    <xf numFmtId="165" fontId="21" fillId="3" borderId="25" xfId="1" applyNumberFormat="1" applyFont="1" applyFill="1" applyBorder="1" applyAlignment="1">
      <alignment horizontal="center"/>
    </xf>
    <xf numFmtId="3" fontId="21" fillId="10" borderId="24" xfId="1" applyNumberFormat="1" applyFont="1" applyFill="1" applyBorder="1" applyAlignment="1">
      <alignment horizontal="center" vertical="center" wrapText="1"/>
    </xf>
    <xf numFmtId="0" fontId="21" fillId="3" borderId="0" xfId="3" applyFont="1" applyFill="1" applyAlignment="1">
      <alignment horizontal="left" vertical="center"/>
    </xf>
    <xf numFmtId="3" fontId="21" fillId="3" borderId="0" xfId="3" applyNumberFormat="1" applyFont="1" applyFill="1" applyAlignment="1">
      <alignment horizontal="center"/>
    </xf>
    <xf numFmtId="165" fontId="21" fillId="3" borderId="0" xfId="1" applyNumberFormat="1" applyFont="1" applyFill="1" applyBorder="1" applyAlignment="1">
      <alignment horizontal="center" vertical="center" wrapText="1"/>
    </xf>
    <xf numFmtId="0" fontId="21" fillId="10" borderId="0" xfId="3" applyFont="1" applyFill="1" applyAlignment="1">
      <alignment horizontal="left" vertical="center"/>
    </xf>
    <xf numFmtId="3" fontId="21" fillId="10" borderId="0" xfId="3" applyNumberFormat="1" applyFont="1" applyFill="1" applyAlignment="1">
      <alignment horizontal="center"/>
    </xf>
    <xf numFmtId="165" fontId="21" fillId="10" borderId="0" xfId="1" applyNumberFormat="1" applyFont="1" applyFill="1" applyBorder="1" applyAlignment="1">
      <alignment horizontal="center" vertical="center" wrapText="1"/>
    </xf>
    <xf numFmtId="0" fontId="22" fillId="0" borderId="0" xfId="0" applyFont="1"/>
    <xf numFmtId="0" fontId="19" fillId="4" borderId="26" xfId="3" applyFont="1" applyFill="1" applyBorder="1" applyAlignment="1">
      <alignment vertical="center"/>
    </xf>
    <xf numFmtId="3" fontId="19" fillId="4" borderId="26" xfId="3" applyNumberFormat="1" applyFont="1" applyFill="1" applyBorder="1" applyAlignment="1">
      <alignment horizontal="center" vertical="center" wrapText="1"/>
    </xf>
    <xf numFmtId="9" fontId="19" fillId="4" borderId="26" xfId="2" applyFont="1" applyFill="1" applyBorder="1" applyAlignment="1">
      <alignment horizontal="center" vertical="center" wrapText="1"/>
    </xf>
    <xf numFmtId="3" fontId="19" fillId="4" borderId="26" xfId="1" applyNumberFormat="1" applyFont="1" applyFill="1" applyBorder="1" applyAlignment="1">
      <alignment horizontal="center" vertical="center" wrapText="1"/>
    </xf>
    <xf numFmtId="164" fontId="19" fillId="4" borderId="26" xfId="3" applyNumberFormat="1" applyFont="1" applyFill="1" applyBorder="1" applyAlignment="1">
      <alignment horizontal="center" vertical="center"/>
    </xf>
    <xf numFmtId="0" fontId="23" fillId="0" borderId="0" xfId="0" applyFont="1"/>
    <xf numFmtId="0" fontId="21" fillId="0" borderId="24" xfId="3" applyFont="1" applyBorder="1" applyAlignment="1">
      <alignment vertical="center"/>
    </xf>
    <xf numFmtId="3" fontId="21" fillId="0" borderId="24" xfId="3" applyNumberFormat="1" applyFont="1" applyBorder="1" applyAlignment="1">
      <alignment horizontal="center"/>
    </xf>
    <xf numFmtId="164" fontId="21" fillId="0" borderId="24" xfId="2" applyNumberFormat="1" applyFont="1" applyFill="1" applyBorder="1" applyAlignment="1">
      <alignment horizontal="center"/>
    </xf>
    <xf numFmtId="3" fontId="21" fillId="0" borderId="24" xfId="1" applyNumberFormat="1" applyFont="1" applyFill="1" applyBorder="1" applyAlignment="1">
      <alignment horizontal="center"/>
    </xf>
    <xf numFmtId="0" fontId="21" fillId="10" borderId="25" xfId="3" applyFont="1" applyFill="1" applyBorder="1"/>
    <xf numFmtId="3" fontId="21" fillId="0" borderId="25" xfId="3" applyNumberFormat="1" applyFont="1" applyBorder="1" applyAlignment="1">
      <alignment horizontal="center"/>
    </xf>
    <xf numFmtId="10" fontId="21" fillId="0" borderId="25" xfId="2" applyNumberFormat="1" applyFont="1" applyFill="1" applyBorder="1" applyAlignment="1">
      <alignment horizontal="center"/>
    </xf>
    <xf numFmtId="164" fontId="21" fillId="0" borderId="25" xfId="2" applyNumberFormat="1" applyFont="1" applyFill="1" applyBorder="1" applyAlignment="1">
      <alignment horizontal="center"/>
    </xf>
    <xf numFmtId="3" fontId="21" fillId="0" borderId="25" xfId="1" applyNumberFormat="1" applyFont="1" applyFill="1" applyBorder="1" applyAlignment="1">
      <alignment horizontal="center"/>
    </xf>
    <xf numFmtId="0" fontId="21" fillId="10" borderId="24" xfId="3" applyFont="1" applyFill="1" applyBorder="1"/>
    <xf numFmtId="165" fontId="21" fillId="0" borderId="25" xfId="3" applyNumberFormat="1" applyFont="1" applyBorder="1" applyAlignment="1">
      <alignment horizontal="center"/>
    </xf>
    <xf numFmtId="0" fontId="21" fillId="0" borderId="24" xfId="0" applyFont="1" applyBorder="1"/>
    <xf numFmtId="166" fontId="21" fillId="0" borderId="24" xfId="1" applyNumberFormat="1" applyFont="1" applyFill="1" applyBorder="1"/>
    <xf numFmtId="164" fontId="21" fillId="0" borderId="24" xfId="2" applyNumberFormat="1" applyFont="1" applyFill="1" applyBorder="1"/>
    <xf numFmtId="0" fontId="21" fillId="10" borderId="24" xfId="0" applyFont="1" applyFill="1" applyBorder="1"/>
    <xf numFmtId="166" fontId="21" fillId="10" borderId="24" xfId="1" applyNumberFormat="1" applyFont="1" applyFill="1" applyBorder="1"/>
    <xf numFmtId="164" fontId="21" fillId="10" borderId="24" xfId="2" applyNumberFormat="1" applyFont="1" applyFill="1" applyBorder="1"/>
    <xf numFmtId="10" fontId="21" fillId="10" borderId="24" xfId="2" applyNumberFormat="1" applyFont="1" applyFill="1" applyBorder="1"/>
    <xf numFmtId="10" fontId="21" fillId="0" borderId="24" xfId="2" applyNumberFormat="1" applyFont="1" applyFill="1" applyBorder="1"/>
    <xf numFmtId="0" fontId="19" fillId="4" borderId="27" xfId="0" applyFont="1" applyFill="1" applyBorder="1"/>
    <xf numFmtId="166" fontId="19" fillId="4" borderId="27" xfId="1" applyNumberFormat="1" applyFont="1" applyFill="1" applyBorder="1"/>
    <xf numFmtId="164" fontId="19" fillId="4" borderId="27" xfId="2" applyNumberFormat="1" applyFont="1" applyFill="1" applyBorder="1"/>
    <xf numFmtId="0" fontId="18" fillId="0" borderId="0" xfId="0" applyFont="1" applyAlignment="1">
      <alignment horizontal="left"/>
    </xf>
    <xf numFmtId="167" fontId="21" fillId="0" borderId="24" xfId="1" applyNumberFormat="1" applyFont="1" applyFill="1" applyBorder="1"/>
    <xf numFmtId="167" fontId="21" fillId="10" borderId="24" xfId="1" applyNumberFormat="1" applyFont="1" applyFill="1" applyBorder="1"/>
    <xf numFmtId="164" fontId="21" fillId="10" borderId="24" xfId="2" applyNumberFormat="1" applyFont="1" applyFill="1" applyBorder="1" applyAlignment="1">
      <alignment horizontal="right"/>
    </xf>
    <xf numFmtId="170" fontId="21" fillId="0" borderId="24" xfId="1" applyNumberFormat="1" applyFont="1" applyFill="1" applyBorder="1"/>
    <xf numFmtId="164" fontId="21" fillId="0" borderId="24" xfId="2" applyNumberFormat="1" applyFont="1" applyFill="1" applyBorder="1" applyAlignment="1">
      <alignment horizontal="right"/>
    </xf>
    <xf numFmtId="168" fontId="21" fillId="10" borderId="24" xfId="2" applyNumberFormat="1" applyFont="1" applyFill="1" applyBorder="1"/>
    <xf numFmtId="168" fontId="21" fillId="0" borderId="24" xfId="2" applyNumberFormat="1" applyFont="1" applyFill="1" applyBorder="1"/>
    <xf numFmtId="171" fontId="21" fillId="0" borderId="24" xfId="1" applyNumberFormat="1" applyFont="1" applyFill="1" applyBorder="1"/>
    <xf numFmtId="172" fontId="21" fillId="0" borderId="24" xfId="1" applyNumberFormat="1" applyFont="1" applyFill="1" applyBorder="1"/>
    <xf numFmtId="41" fontId="21" fillId="0" borderId="24" xfId="1" applyFont="1" applyFill="1" applyBorder="1"/>
    <xf numFmtId="172" fontId="21" fillId="10" borderId="24" xfId="1" applyNumberFormat="1" applyFont="1" applyFill="1" applyBorder="1"/>
    <xf numFmtId="41" fontId="21" fillId="10" borderId="24" xfId="1" applyFont="1" applyFill="1" applyBorder="1"/>
    <xf numFmtId="174" fontId="21" fillId="0" borderId="24" xfId="1" applyNumberFormat="1" applyFont="1" applyFill="1" applyBorder="1"/>
    <xf numFmtId="171" fontId="18" fillId="0" borderId="0" xfId="0" applyNumberFormat="1" applyFont="1"/>
    <xf numFmtId="164" fontId="18" fillId="0" borderId="0" xfId="0" applyNumberFormat="1" applyFont="1"/>
    <xf numFmtId="166" fontId="18" fillId="0" borderId="0" xfId="0" applyNumberFormat="1" applyFont="1"/>
    <xf numFmtId="165" fontId="21" fillId="0" borderId="24" xfId="1" applyNumberFormat="1" applyFont="1" applyFill="1" applyBorder="1" applyAlignment="1">
      <alignment horizontal="right"/>
    </xf>
    <xf numFmtId="166" fontId="21" fillId="0" borderId="24" xfId="1" applyNumberFormat="1" applyFont="1" applyFill="1" applyBorder="1" applyAlignment="1">
      <alignment horizontal="right"/>
    </xf>
    <xf numFmtId="165" fontId="21" fillId="10" borderId="24" xfId="1" applyNumberFormat="1" applyFont="1" applyFill="1" applyBorder="1" applyAlignment="1">
      <alignment horizontal="right"/>
    </xf>
    <xf numFmtId="166" fontId="21" fillId="10" borderId="24" xfId="1" applyNumberFormat="1" applyFont="1" applyFill="1" applyBorder="1" applyAlignment="1">
      <alignment horizontal="right"/>
    </xf>
    <xf numFmtId="10" fontId="21" fillId="0" borderId="24" xfId="2" applyNumberFormat="1" applyFont="1" applyFill="1" applyBorder="1" applyAlignment="1">
      <alignment horizontal="right"/>
    </xf>
    <xf numFmtId="164" fontId="21" fillId="0" borderId="24" xfId="2" quotePrefix="1" applyNumberFormat="1" applyFont="1" applyFill="1" applyBorder="1" applyAlignment="1">
      <alignment horizontal="right"/>
    </xf>
    <xf numFmtId="10" fontId="21" fillId="10" borderId="24" xfId="2" applyNumberFormat="1" applyFont="1" applyFill="1" applyBorder="1" applyAlignment="1">
      <alignment horizontal="right"/>
    </xf>
    <xf numFmtId="167" fontId="21" fillId="0" borderId="24" xfId="1" applyNumberFormat="1" applyFont="1" applyFill="1" applyBorder="1" applyAlignment="1">
      <alignment horizontal="right"/>
    </xf>
    <xf numFmtId="0" fontId="19" fillId="4" borderId="27" xfId="0" applyFont="1" applyFill="1" applyBorder="1" applyAlignment="1">
      <alignment wrapText="1"/>
    </xf>
    <xf numFmtId="0" fontId="24" fillId="0" borderId="0" xfId="0" applyFont="1" applyAlignment="1">
      <alignment wrapText="1"/>
    </xf>
    <xf numFmtId="166" fontId="24" fillId="0" borderId="0" xfId="1" applyNumberFormat="1" applyFont="1" applyFill="1" applyBorder="1" applyAlignment="1">
      <alignment horizontal="right"/>
    </xf>
    <xf numFmtId="164" fontId="24" fillId="0" borderId="0" xfId="2" applyNumberFormat="1" applyFont="1" applyFill="1" applyBorder="1" applyAlignment="1">
      <alignment horizontal="right"/>
    </xf>
    <xf numFmtId="0" fontId="20" fillId="0" borderId="0" xfId="0" applyFont="1" applyAlignment="1">
      <alignment horizontal="right"/>
    </xf>
    <xf numFmtId="10" fontId="18" fillId="0" borderId="0" xfId="0" applyNumberFormat="1" applyFont="1"/>
    <xf numFmtId="170" fontId="21" fillId="10" borderId="24" xfId="1" applyNumberFormat="1" applyFont="1" applyFill="1" applyBorder="1"/>
    <xf numFmtId="173" fontId="21" fillId="10" borderId="24" xfId="2" applyNumberFormat="1" applyFont="1" applyFill="1" applyBorder="1"/>
    <xf numFmtId="171" fontId="21" fillId="10" borderId="24" xfId="1" applyNumberFormat="1" applyFont="1" applyFill="1" applyBorder="1"/>
    <xf numFmtId="166" fontId="19" fillId="4" borderId="27" xfId="1" applyNumberFormat="1" applyFont="1" applyFill="1" applyBorder="1" applyAlignment="1">
      <alignment horizontal="right"/>
    </xf>
    <xf numFmtId="164" fontId="19" fillId="4" borderId="27" xfId="2" applyNumberFormat="1" applyFont="1" applyFill="1" applyBorder="1" applyAlignment="1">
      <alignment horizontal="right"/>
    </xf>
    <xf numFmtId="175" fontId="21" fillId="10" borderId="24" xfId="1" applyNumberFormat="1" applyFont="1" applyFill="1" applyBorder="1"/>
    <xf numFmtId="4" fontId="21" fillId="0" borderId="24" xfId="1" applyNumberFormat="1" applyFont="1" applyFill="1" applyBorder="1" applyAlignment="1">
      <alignment horizontal="right"/>
    </xf>
    <xf numFmtId="9" fontId="21" fillId="10" borderId="24" xfId="2" applyFont="1" applyFill="1" applyBorder="1"/>
    <xf numFmtId="0" fontId="11" fillId="10" borderId="18" xfId="3" applyFont="1" applyFill="1" applyBorder="1"/>
    <xf numFmtId="0" fontId="11" fillId="10" borderId="9" xfId="3" applyFont="1" applyFill="1" applyBorder="1" applyAlignment="1">
      <alignment vertical="center"/>
    </xf>
    <xf numFmtId="0" fontId="11" fillId="10" borderId="14" xfId="3" applyFont="1" applyFill="1" applyBorder="1" applyAlignment="1">
      <alignment vertical="center"/>
    </xf>
    <xf numFmtId="0" fontId="11" fillId="10" borderId="6" xfId="3" applyFont="1" applyFill="1" applyBorder="1" applyAlignment="1">
      <alignment vertical="center"/>
    </xf>
    <xf numFmtId="0" fontId="8" fillId="2" borderId="18" xfId="3" applyFont="1" applyFill="1" applyBorder="1"/>
    <xf numFmtId="0" fontId="8" fillId="2" borderId="9" xfId="3" applyFont="1" applyFill="1" applyBorder="1" applyAlignment="1">
      <alignment vertical="center"/>
    </xf>
    <xf numFmtId="3" fontId="8" fillId="2" borderId="9" xfId="3" applyNumberFormat="1" applyFont="1" applyFill="1" applyBorder="1" applyAlignment="1">
      <alignment horizontal="center" vertical="center"/>
    </xf>
    <xf numFmtId="0" fontId="8" fillId="2" borderId="6" xfId="3" applyFont="1" applyFill="1" applyBorder="1" applyAlignment="1">
      <alignment vertical="center"/>
    </xf>
    <xf numFmtId="0" fontId="11" fillId="10" borderId="18" xfId="3" applyFont="1" applyFill="1" applyBorder="1" applyAlignment="1">
      <alignment vertical="center"/>
    </xf>
    <xf numFmtId="174" fontId="21" fillId="10" borderId="24" xfId="1" applyNumberFormat="1" applyFont="1" applyFill="1" applyBorder="1"/>
    <xf numFmtId="9" fontId="18" fillId="0" borderId="0" xfId="2" applyFont="1"/>
    <xf numFmtId="9" fontId="8" fillId="2" borderId="16" xfId="3" applyNumberFormat="1" applyFont="1" applyFill="1" applyBorder="1" applyAlignment="1">
      <alignment horizontal="center" vertical="center"/>
    </xf>
    <xf numFmtId="3" fontId="21" fillId="3" borderId="25" xfId="1" applyNumberFormat="1" applyFont="1" applyFill="1" applyBorder="1" applyAlignment="1">
      <alignment horizontal="center"/>
    </xf>
    <xf numFmtId="164" fontId="21" fillId="3" borderId="0" xfId="5" applyNumberFormat="1" applyFont="1" applyFill="1" applyAlignment="1">
      <alignment horizontal="center" vertical="center" wrapText="1"/>
    </xf>
    <xf numFmtId="164" fontId="21" fillId="3" borderId="0" xfId="2" applyNumberFormat="1" applyFont="1" applyFill="1" applyBorder="1" applyAlignment="1">
      <alignment horizontal="center" vertical="center"/>
    </xf>
    <xf numFmtId="164" fontId="21" fillId="10" borderId="0" xfId="5" applyNumberFormat="1" applyFont="1" applyFill="1" applyAlignment="1">
      <alignment horizontal="center" vertical="center" wrapText="1"/>
    </xf>
    <xf numFmtId="164" fontId="21" fillId="10" borderId="0" xfId="2" applyNumberFormat="1" applyFont="1" applyFill="1" applyBorder="1" applyAlignment="1">
      <alignment horizontal="center" vertical="center"/>
    </xf>
    <xf numFmtId="165" fontId="21" fillId="10" borderId="24" xfId="3" applyNumberFormat="1" applyFont="1" applyFill="1" applyBorder="1" applyAlignment="1">
      <alignment horizontal="center"/>
    </xf>
    <xf numFmtId="4" fontId="21" fillId="10" borderId="24" xfId="3" applyNumberFormat="1" applyFont="1" applyFill="1" applyBorder="1" applyAlignment="1">
      <alignment horizontal="center"/>
    </xf>
    <xf numFmtId="168" fontId="21" fillId="0" borderId="25" xfId="2" applyNumberFormat="1" applyFont="1" applyFill="1" applyBorder="1" applyAlignment="1">
      <alignment horizontal="center"/>
    </xf>
    <xf numFmtId="9" fontId="21" fillId="0" borderId="24" xfId="2" applyFont="1" applyFill="1" applyBorder="1"/>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12" fillId="7" borderId="4" xfId="3" applyFont="1" applyFill="1" applyBorder="1" applyAlignment="1">
      <alignment horizontal="center" vertical="center"/>
    </xf>
    <xf numFmtId="0" fontId="12" fillId="7" borderId="0" xfId="3" applyFont="1" applyFill="1" applyAlignment="1">
      <alignment horizontal="center" vertical="center"/>
    </xf>
    <xf numFmtId="0" fontId="12" fillId="7" borderId="35" xfId="3" applyFont="1" applyFill="1" applyBorder="1" applyAlignment="1">
      <alignment horizontal="center" vertical="center"/>
    </xf>
    <xf numFmtId="0" fontId="8" fillId="0" borderId="0" xfId="0" applyFont="1"/>
    <xf numFmtId="0" fontId="11" fillId="0" borderId="0" xfId="0" applyFont="1" applyAlignment="1">
      <alignment horizontal="left"/>
    </xf>
    <xf numFmtId="0" fontId="12" fillId="6" borderId="5" xfId="3" applyFont="1" applyFill="1" applyBorder="1" applyAlignment="1">
      <alignment horizontal="left"/>
    </xf>
    <xf numFmtId="0" fontId="12" fillId="6" borderId="6" xfId="3" applyFont="1" applyFill="1" applyBorder="1" applyAlignment="1">
      <alignment horizontal="left"/>
    </xf>
    <xf numFmtId="0" fontId="12" fillId="6" borderId="1" xfId="3" applyFont="1" applyFill="1" applyBorder="1" applyAlignment="1">
      <alignment horizontal="left"/>
    </xf>
    <xf numFmtId="0" fontId="12" fillId="6" borderId="2" xfId="3" applyFont="1" applyFill="1" applyBorder="1" applyAlignment="1">
      <alignment horizontal="left"/>
    </xf>
    <xf numFmtId="0" fontId="12" fillId="6" borderId="13" xfId="3" applyFont="1" applyFill="1" applyBorder="1" applyAlignment="1">
      <alignment horizontal="center" vertical="center"/>
    </xf>
    <xf numFmtId="0" fontId="12" fillId="6" borderId="2" xfId="3" applyFont="1" applyFill="1" applyBorder="1" applyAlignment="1">
      <alignment horizontal="center" vertical="center"/>
    </xf>
    <xf numFmtId="0" fontId="12" fillId="6" borderId="3" xfId="3" applyFont="1" applyFill="1" applyBorder="1" applyAlignment="1">
      <alignment horizontal="center" vertical="center"/>
    </xf>
    <xf numFmtId="10" fontId="8" fillId="0" borderId="0" xfId="0" applyNumberFormat="1" applyFont="1"/>
    <xf numFmtId="0" fontId="12" fillId="6" borderId="14" xfId="3" applyFont="1" applyFill="1" applyBorder="1" applyAlignment="1">
      <alignment horizontal="left"/>
    </xf>
    <xf numFmtId="0" fontId="12" fillId="6" borderId="12" xfId="3" applyFont="1" applyFill="1" applyBorder="1" applyAlignment="1">
      <alignment horizontal="left"/>
    </xf>
    <xf numFmtId="0" fontId="12" fillId="6" borderId="13" xfId="3" applyFont="1" applyFill="1" applyBorder="1" applyAlignment="1">
      <alignment horizontal="left"/>
    </xf>
    <xf numFmtId="0" fontId="12" fillId="6" borderId="13" xfId="3" applyFont="1" applyFill="1" applyBorder="1" applyAlignment="1">
      <alignment horizontal="left" vertical="center" wrapText="1"/>
    </xf>
    <xf numFmtId="0" fontId="12" fillId="6" borderId="6" xfId="3" applyFont="1" applyFill="1" applyBorder="1" applyAlignment="1">
      <alignment horizontal="left" vertical="center"/>
    </xf>
    <xf numFmtId="0" fontId="19" fillId="8" borderId="23"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8" fillId="0" borderId="0" xfId="0" applyFont="1"/>
    <xf numFmtId="0" fontId="19" fillId="6" borderId="2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7" borderId="25" xfId="5" applyFont="1" applyFill="1" applyBorder="1" applyAlignment="1">
      <alignment horizontal="center" vertical="center"/>
    </xf>
    <xf numFmtId="0" fontId="19" fillId="7" borderId="39" xfId="5" applyFont="1" applyFill="1" applyBorder="1" applyAlignment="1">
      <alignment horizontal="center" vertical="center"/>
    </xf>
    <xf numFmtId="0" fontId="18" fillId="0" borderId="0" xfId="0" applyFont="1" applyAlignment="1">
      <alignment horizontal="left"/>
    </xf>
    <xf numFmtId="0" fontId="19" fillId="7" borderId="25" xfId="5" applyFont="1" applyFill="1" applyBorder="1" applyAlignment="1">
      <alignment horizontal="center" vertical="center" wrapText="1"/>
    </xf>
    <xf numFmtId="0" fontId="19" fillId="7" borderId="39" xfId="5" applyFont="1" applyFill="1" applyBorder="1" applyAlignment="1">
      <alignment horizontal="center" vertical="center" wrapText="1"/>
    </xf>
    <xf numFmtId="0" fontId="8" fillId="0" borderId="0" xfId="0" applyFont="1" applyAlignment="1">
      <alignment horizontal="left" wrapText="1"/>
    </xf>
    <xf numFmtId="164" fontId="21" fillId="10" borderId="24" xfId="2" applyNumberFormat="1" applyFont="1" applyFill="1" applyBorder="1" applyAlignment="1">
      <alignment horizontal="center"/>
    </xf>
    <xf numFmtId="164" fontId="19" fillId="4" borderId="26" xfId="2" applyNumberFormat="1" applyFont="1" applyFill="1" applyBorder="1" applyAlignment="1">
      <alignment horizontal="center" vertical="center" wrapText="1"/>
    </xf>
    <xf numFmtId="164" fontId="21" fillId="3" borderId="0" xfId="2" applyNumberFormat="1" applyFont="1" applyFill="1" applyBorder="1" applyAlignment="1">
      <alignment horizontal="center"/>
    </xf>
    <xf numFmtId="164" fontId="21" fillId="10" borderId="0" xfId="2" applyNumberFormat="1" applyFont="1" applyFill="1" applyBorder="1" applyAlignment="1">
      <alignment horizontal="center"/>
    </xf>
  </cellXfs>
  <cellStyles count="8">
    <cellStyle name="Hipervínculo" xfId="6" builtinId="8"/>
    <cellStyle name="Millares [0]" xfId="1" builtinId="6"/>
    <cellStyle name="Millares [0] 4" xfId="7" xr:uid="{701D216E-E8DE-4AF5-95ED-96CEDB728FE7}"/>
    <cellStyle name="Normal" xfId="0" builtinId="0"/>
    <cellStyle name="Normal 2" xfId="3" xr:uid="{C6CE851D-9A09-40B3-ACFF-16984EA57B18}"/>
    <cellStyle name="Normal 7" xfId="5" xr:uid="{106DD6FC-237B-4660-A2EC-32985D7D08BE}"/>
    <cellStyle name="Porcentaje" xfId="2" builtinId="5"/>
    <cellStyle name="Porcentaje 2" xfId="4" xr:uid="{D123748C-1552-42A7-8E1C-EF310A54D996}"/>
  </cellStyles>
  <dxfs count="0"/>
  <tableStyles count="0" defaultTableStyle="TableStyleMedium2" defaultPivotStyle="PivotStyleLight16"/>
  <colors>
    <mruColors>
      <color rgb="FFFF1D3D"/>
      <color rgb="FF25306B"/>
      <color rgb="FF0563C1"/>
      <color rgb="FF00586E"/>
      <color rgb="FFF0EDE7"/>
      <color rgb="FF81C3B9"/>
      <color rgb="FFCC99FF"/>
      <color rgb="FFE2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95250</xdr:colOff>
      <xdr:row>2</xdr:row>
      <xdr:rowOff>133350</xdr:rowOff>
    </xdr:from>
    <xdr:to>
      <xdr:col>6</xdr:col>
      <xdr:colOff>624840</xdr:colOff>
      <xdr:row>10</xdr:row>
      <xdr:rowOff>11430</xdr:rowOff>
    </xdr:to>
    <xdr:pic>
      <xdr:nvPicPr>
        <xdr:cNvPr id="2" name="Imagen 1" descr="Imagen que contiene Texto&#10;&#10;Descripción generada automáticamente">
          <a:extLst>
            <a:ext uri="{FF2B5EF4-FFF2-40B4-BE49-F238E27FC236}">
              <a16:creationId xmlns:a16="http://schemas.microsoft.com/office/drawing/2014/main" id="{A6D4B50A-0DF6-0CF7-8C75-5D834BCF8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457200"/>
          <a:ext cx="1282065" cy="1163955"/>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E7D4-4FA7-4F54-93B9-688814E9A0D7}">
  <sheetPr>
    <tabColor rgb="FF25306B"/>
  </sheetPr>
  <dimension ref="B3:D30"/>
  <sheetViews>
    <sheetView showGridLines="0" tabSelected="1" workbookViewId="0">
      <selection activeCell="B2" sqref="B2"/>
    </sheetView>
  </sheetViews>
  <sheetFormatPr baseColWidth="10" defaultColWidth="11.42578125" defaultRowHeight="12" x14ac:dyDescent="0.2"/>
  <cols>
    <col min="1" max="1" width="11.42578125" style="2"/>
    <col min="2" max="2" width="3" style="3" bestFit="1" customWidth="1"/>
    <col min="3" max="3" width="74.5703125" style="2" customWidth="1"/>
    <col min="4" max="16384" width="11.42578125" style="2"/>
  </cols>
  <sheetData>
    <row r="3" spans="2:3" ht="17.25" x14ac:dyDescent="0.3">
      <c r="B3" s="203" t="s">
        <v>280</v>
      </c>
      <c r="C3" s="203"/>
    </row>
    <row r="5" spans="2:3" x14ac:dyDescent="0.2">
      <c r="B5" s="204" t="s">
        <v>86</v>
      </c>
      <c r="C5" s="204"/>
    </row>
    <row r="6" spans="2:3" x14ac:dyDescent="0.2">
      <c r="B6" s="3">
        <v>1</v>
      </c>
      <c r="C6" s="4" t="s">
        <v>85</v>
      </c>
    </row>
    <row r="7" spans="2:3" x14ac:dyDescent="0.2">
      <c r="B7" s="3">
        <v>2</v>
      </c>
      <c r="C7" s="4" t="s">
        <v>77</v>
      </c>
    </row>
    <row r="8" spans="2:3" x14ac:dyDescent="0.2">
      <c r="B8" s="3">
        <v>3</v>
      </c>
      <c r="C8" s="4" t="s">
        <v>78</v>
      </c>
    </row>
    <row r="9" spans="2:3" x14ac:dyDescent="0.2">
      <c r="B9" s="3">
        <v>4</v>
      </c>
      <c r="C9" s="4" t="s">
        <v>79</v>
      </c>
    </row>
    <row r="10" spans="2:3" x14ac:dyDescent="0.2">
      <c r="B10" s="3">
        <v>5</v>
      </c>
      <c r="C10" s="4" t="s">
        <v>80</v>
      </c>
    </row>
    <row r="11" spans="2:3" x14ac:dyDescent="0.2">
      <c r="B11" s="3">
        <v>6</v>
      </c>
      <c r="C11" s="4" t="s">
        <v>125</v>
      </c>
    </row>
    <row r="12" spans="2:3" x14ac:dyDescent="0.2">
      <c r="B12" s="3">
        <v>7</v>
      </c>
      <c r="C12" s="4" t="s">
        <v>169</v>
      </c>
    </row>
    <row r="13" spans="2:3" x14ac:dyDescent="0.2">
      <c r="B13" s="3">
        <v>8</v>
      </c>
      <c r="C13" s="4" t="s">
        <v>137</v>
      </c>
    </row>
    <row r="14" spans="2:3" x14ac:dyDescent="0.2">
      <c r="B14" s="3">
        <v>9</v>
      </c>
      <c r="C14" s="4" t="s">
        <v>81</v>
      </c>
    </row>
    <row r="15" spans="2:3" x14ac:dyDescent="0.2">
      <c r="B15" s="3">
        <v>10</v>
      </c>
      <c r="C15" s="5" t="s">
        <v>90</v>
      </c>
    </row>
    <row r="16" spans="2:3" x14ac:dyDescent="0.2">
      <c r="B16" s="3">
        <v>11</v>
      </c>
      <c r="C16" s="5" t="s">
        <v>126</v>
      </c>
    </row>
    <row r="17" spans="2:4" x14ac:dyDescent="0.2">
      <c r="B17" s="3">
        <v>12</v>
      </c>
      <c r="C17" s="5" t="s">
        <v>170</v>
      </c>
      <c r="D17" s="4"/>
    </row>
    <row r="18" spans="2:4" x14ac:dyDescent="0.2">
      <c r="B18" s="3">
        <v>13</v>
      </c>
      <c r="C18" s="5" t="s">
        <v>171</v>
      </c>
      <c r="D18" s="4"/>
    </row>
    <row r="19" spans="2:4" x14ac:dyDescent="0.2">
      <c r="B19" s="3">
        <v>14</v>
      </c>
      <c r="C19" s="5" t="s">
        <v>172</v>
      </c>
      <c r="D19" s="4"/>
    </row>
    <row r="20" spans="2:4" x14ac:dyDescent="0.2">
      <c r="B20" s="3">
        <v>15</v>
      </c>
      <c r="C20" s="5" t="s">
        <v>141</v>
      </c>
      <c r="D20" s="4"/>
    </row>
    <row r="22" spans="2:4" ht="13.5" customHeight="1" x14ac:dyDescent="0.2">
      <c r="B22" s="205" t="s">
        <v>281</v>
      </c>
      <c r="C22" s="205"/>
      <c r="D22" s="205"/>
    </row>
    <row r="23" spans="2:4" x14ac:dyDescent="0.2">
      <c r="B23" s="205"/>
      <c r="C23" s="205"/>
      <c r="D23" s="205"/>
    </row>
    <row r="24" spans="2:4" x14ac:dyDescent="0.2">
      <c r="B24" s="205"/>
      <c r="C24" s="205"/>
      <c r="D24" s="205"/>
    </row>
    <row r="25" spans="2:4" x14ac:dyDescent="0.2">
      <c r="B25" s="205"/>
      <c r="C25" s="205"/>
      <c r="D25" s="205"/>
    </row>
    <row r="26" spans="2:4" x14ac:dyDescent="0.2">
      <c r="B26" s="205"/>
      <c r="C26" s="205"/>
      <c r="D26" s="205"/>
    </row>
    <row r="27" spans="2:4" x14ac:dyDescent="0.2">
      <c r="B27" s="205"/>
      <c r="C27" s="205"/>
      <c r="D27" s="205"/>
    </row>
    <row r="28" spans="2:4" x14ac:dyDescent="0.2">
      <c r="B28" s="205"/>
      <c r="C28" s="205"/>
      <c r="D28" s="205"/>
    </row>
    <row r="29" spans="2:4" x14ac:dyDescent="0.2">
      <c r="B29" s="205"/>
      <c r="C29" s="205"/>
      <c r="D29" s="205"/>
    </row>
    <row r="30" spans="2:4" ht="40.5" customHeight="1" x14ac:dyDescent="0.2">
      <c r="B30" s="205"/>
      <c r="C30" s="205"/>
      <c r="D30" s="205"/>
    </row>
  </sheetData>
  <mergeCells count="3">
    <mergeCell ref="B3:C3"/>
    <mergeCell ref="B5:C5"/>
    <mergeCell ref="B22:D30"/>
  </mergeCells>
  <hyperlinks>
    <hyperlink ref="C6" location="'Cuadro 1'!A1" display="INTERCAMBIO COMERCIAL DE CHILE - BIENES" xr:uid="{6A7D3D61-01AE-4FC6-9A6A-6B82B3C674AA}"/>
    <hyperlink ref="C7" location="'Cuadro 2'!A1" display="EXPORTACIONES CHILENAS POR INDUSTRIA " xr:uid="{3FD2C5A7-E2DE-4727-88B1-94AB574E6B78}"/>
    <hyperlink ref="C8" location="'Cuadro 3'!A1" display="IMPORTACIONES CHILENAS POR CATEGORÍA DE BIEN" xr:uid="{9164FB13-F14A-44F0-B3E1-40B8FD1DA1B3}"/>
    <hyperlink ref="C9" location="'Cuadro 4'!A1" display="EXPORTACIONES CHILENAS DE BIENES POR SECTOR" xr:uid="{E4D5DD09-2ADE-44B7-B535-44DCE8C9F539}"/>
    <hyperlink ref="C10" location="'Cuadro 5'!A1" display="IMPORTACIONES CHILENAS DE BIENES POR SECTOR" xr:uid="{6851EBD2-CCB0-47A0-87D9-1B06313F1773}"/>
    <hyperlink ref="C11" location="'Cuadro 6'!A1" display="EXPORTACIONES CHILENAS DE BIENES Y SERVICIOS NO TRADICIONALES, SEGÚN SOCIO COMERCIAL " xr:uid="{2DC442A6-EED4-4BAB-B49E-9419F3FFB222}"/>
    <hyperlink ref="C13:H13" location="'Cuadro 8'!Área_de_impresión" display="EXPORTACIONES CHILENAS DE BIENES NO TRADICIONALES, POR SOCIO COMERCIAL" xr:uid="{DF7DE917-BB2D-4DB8-8C44-0FA52EA33730}"/>
    <hyperlink ref="C14:H14" location="'Cuadro 9'!A1" display="IMPORTACIONES CHILENAS SEGÚN SOCIO COMERCIAL " xr:uid="{C60969F8-30D3-491A-AB0E-447F3D36D9F6}"/>
    <hyperlink ref="C15:H15" location="'Cuadro 10'!A1" display="EXPORTACIONES CHILENAS DE SERVICIOS NO TRADICIONALES* (TOP25)" xr:uid="{1CCC99D4-2782-4908-BB7B-F35D3F3A51CE}"/>
    <hyperlink ref="C16:H16" location="'Cuadro 11'!A1" display="EXPORTACIONES CHILENAS TOTALES Y DE SERVICIOS NO TRADICIONALES POR REGIÓN" xr:uid="{C515A91C-702A-4F9A-A029-805304704600}"/>
    <hyperlink ref="C18:H18" location="'Cuadro 13'!A1" display="EXPORTACIONES CHILENAS DE SERVICIOS, POR REGIÓN" xr:uid="{68B2C443-8FD4-4FDC-B44C-31F12D527C77}"/>
    <hyperlink ref="C19:H19" location="'Cuadro 14'!A1" display="EXPORTACIONES CHILENAS POR PAÍS DE DESTINO (TOP30)" xr:uid="{19694F9A-354A-4E1C-BF38-8CAF26A1AACC}"/>
    <hyperlink ref="C20:H20" location="'Cuadro 15'!A1" display="IMPORTACIONES CHILENAS POR PAÍS DE ORIGEN (TOP30)" xr:uid="{F5D2C14F-7EF1-4AE8-BE53-3CC7FE3EA3B5}"/>
    <hyperlink ref="C12" location="'Cuadro 7'!A1" display="EXPORTACIONES CHILENAS DE SERVICIOS, SEGÚN SOCIO COMERCIAL " xr:uid="{CD638324-8548-42DD-A5B1-8802B83B7D2D}"/>
    <hyperlink ref="C17" location="'Cuadro 12'!A1" display="EXPORTACIONES CHILENAS NO TRADICIONALES, POR REGIÓN" xr:uid="{E84D10F4-7C24-4E98-8E39-81D212A6B365}"/>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CCDA-6021-4C30-9104-153C8D228029}">
  <sheetPr>
    <tabColor rgb="FFFF1D3D"/>
  </sheetPr>
  <dimension ref="A2:L62"/>
  <sheetViews>
    <sheetView showGridLines="0" workbookViewId="0">
      <selection activeCell="F45" sqref="F45"/>
    </sheetView>
  </sheetViews>
  <sheetFormatPr baseColWidth="10" defaultColWidth="11.42578125" defaultRowHeight="10.5" x14ac:dyDescent="0.15"/>
  <cols>
    <col min="1" max="1" width="11.42578125" style="88"/>
    <col min="2" max="2" width="18.5703125" style="88" bestFit="1" customWidth="1"/>
    <col min="3" max="16384" width="11.42578125" style="88"/>
  </cols>
  <sheetData>
    <row r="2" spans="1:12" ht="12" x14ac:dyDescent="0.2">
      <c r="A2" s="6" t="s">
        <v>84</v>
      </c>
      <c r="B2" s="210" t="s">
        <v>81</v>
      </c>
      <c r="C2" s="210"/>
      <c r="D2" s="210"/>
      <c r="E2" s="210"/>
      <c r="F2" s="210"/>
      <c r="G2" s="210"/>
    </row>
    <row r="3" spans="1:12" ht="12" x14ac:dyDescent="0.2">
      <c r="A3" s="6"/>
      <c r="B3" s="210" t="s">
        <v>76</v>
      </c>
      <c r="C3" s="210"/>
      <c r="D3" s="210"/>
      <c r="E3" s="210"/>
      <c r="F3" s="210"/>
      <c r="G3" s="210"/>
    </row>
    <row r="4" spans="1:12" x14ac:dyDescent="0.15">
      <c r="B4" s="143"/>
      <c r="C4" s="143"/>
      <c r="D4" s="143"/>
      <c r="E4" s="143"/>
      <c r="F4" s="143"/>
      <c r="G4" s="143"/>
    </row>
    <row r="6" spans="1:12" ht="12.75" customHeight="1" x14ac:dyDescent="0.15">
      <c r="B6" s="234" t="s">
        <v>283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21</v>
      </c>
      <c r="C8" s="153">
        <v>7844.8371139999999</v>
      </c>
      <c r="D8" s="153">
        <v>8958.5782440000003</v>
      </c>
      <c r="E8" s="134">
        <v>0.14197122436263254</v>
      </c>
      <c r="F8" s="153">
        <v>1113.7411300000003</v>
      </c>
      <c r="G8" s="134">
        <v>0.25666205609538778</v>
      </c>
      <c r="H8" s="153">
        <v>956.83116500000006</v>
      </c>
      <c r="I8" s="153">
        <v>1777.285429</v>
      </c>
      <c r="J8" s="134">
        <v>0.85747025599861182</v>
      </c>
      <c r="K8" s="153">
        <v>820.45426399999997</v>
      </c>
      <c r="L8" s="134">
        <v>0.2530588325311941</v>
      </c>
    </row>
    <row r="9" spans="1:12" x14ac:dyDescent="0.15">
      <c r="A9" s="93">
        <v>2</v>
      </c>
      <c r="B9" s="135" t="s">
        <v>22</v>
      </c>
      <c r="C9" s="155">
        <v>6195.3610250000002</v>
      </c>
      <c r="D9" s="155">
        <v>6790.7468259999996</v>
      </c>
      <c r="E9" s="137">
        <v>9.6101873417457462E-2</v>
      </c>
      <c r="F9" s="155">
        <v>595.38580099999945</v>
      </c>
      <c r="G9" s="137">
        <v>0.19455397891420018</v>
      </c>
      <c r="H9" s="155">
        <v>712.25612000000001</v>
      </c>
      <c r="I9" s="155">
        <v>1459.503293</v>
      </c>
      <c r="J9" s="137">
        <v>1.0491270654157385</v>
      </c>
      <c r="K9" s="155">
        <v>747.24717299999998</v>
      </c>
      <c r="L9" s="137">
        <v>0.20781141474266446</v>
      </c>
    </row>
    <row r="10" spans="1:12" x14ac:dyDescent="0.15">
      <c r="A10" s="93">
        <v>3</v>
      </c>
      <c r="B10" s="132" t="s">
        <v>25</v>
      </c>
      <c r="C10" s="153">
        <v>5563.4506499999998</v>
      </c>
      <c r="D10" s="153">
        <v>6663.4247150000001</v>
      </c>
      <c r="E10" s="134">
        <v>0.19771435646688085</v>
      </c>
      <c r="F10" s="153">
        <v>1099.9740650000003</v>
      </c>
      <c r="G10" s="134">
        <v>0.19090621763940729</v>
      </c>
      <c r="H10" s="153">
        <v>555.69070899999997</v>
      </c>
      <c r="I10" s="153">
        <v>1326.4368910000001</v>
      </c>
      <c r="J10" s="134">
        <v>1.3870057021234095</v>
      </c>
      <c r="K10" s="153">
        <v>770.74618200000009</v>
      </c>
      <c r="L10" s="134">
        <v>0.18886475159571389</v>
      </c>
    </row>
    <row r="11" spans="1:12" x14ac:dyDescent="0.15">
      <c r="A11" s="93">
        <v>4</v>
      </c>
      <c r="B11" s="135" t="s">
        <v>23</v>
      </c>
      <c r="C11" s="155">
        <v>3973.9517049999999</v>
      </c>
      <c r="D11" s="155">
        <v>4551.7328200000002</v>
      </c>
      <c r="E11" s="137">
        <v>0.14539208271530835</v>
      </c>
      <c r="F11" s="155">
        <v>577.78111500000023</v>
      </c>
      <c r="G11" s="137">
        <v>0.13040653020589477</v>
      </c>
      <c r="H11" s="155">
        <v>533.78112999999996</v>
      </c>
      <c r="I11" s="155">
        <v>906.57436299999995</v>
      </c>
      <c r="J11" s="137">
        <v>0.69840092136640353</v>
      </c>
      <c r="K11" s="155">
        <v>372.79323299999999</v>
      </c>
      <c r="L11" s="137">
        <v>0.12908261450867439</v>
      </c>
    </row>
    <row r="12" spans="1:12" x14ac:dyDescent="0.15">
      <c r="A12" s="93">
        <v>5</v>
      </c>
      <c r="B12" s="132" t="s">
        <v>27</v>
      </c>
      <c r="C12" s="153">
        <v>1786.2160819999999</v>
      </c>
      <c r="D12" s="153">
        <v>1944.9475829999999</v>
      </c>
      <c r="E12" s="134">
        <v>8.8864669061914814E-2</v>
      </c>
      <c r="F12" s="153">
        <v>158.73150099999998</v>
      </c>
      <c r="G12" s="134">
        <v>5.5722485427290851E-2</v>
      </c>
      <c r="H12" s="153">
        <v>241.961431</v>
      </c>
      <c r="I12" s="153">
        <v>396.806512</v>
      </c>
      <c r="J12" s="134">
        <v>0.6399577005312056</v>
      </c>
      <c r="K12" s="153">
        <v>154.84508099999999</v>
      </c>
      <c r="L12" s="134">
        <v>5.6499305642760247E-2</v>
      </c>
    </row>
    <row r="13" spans="1:12" x14ac:dyDescent="0.15">
      <c r="A13" s="93">
        <v>6</v>
      </c>
      <c r="B13" s="135" t="s">
        <v>44</v>
      </c>
      <c r="C13" s="155">
        <v>925.51143400000001</v>
      </c>
      <c r="D13" s="155">
        <v>942.39169600000002</v>
      </c>
      <c r="E13" s="137">
        <v>1.8238847603475383E-2</v>
      </c>
      <c r="F13" s="155">
        <v>16.880262000000016</v>
      </c>
      <c r="G13" s="137">
        <v>2.6999394742639658E-2</v>
      </c>
      <c r="H13" s="155">
        <v>120.957758</v>
      </c>
      <c r="I13" s="155">
        <v>191.49354400000001</v>
      </c>
      <c r="J13" s="137">
        <v>0.58314396005918057</v>
      </c>
      <c r="K13" s="155">
        <v>70.535786000000016</v>
      </c>
      <c r="L13" s="137">
        <v>2.7265813296610816E-2</v>
      </c>
    </row>
    <row r="14" spans="1:12" x14ac:dyDescent="0.15">
      <c r="A14" s="93">
        <v>7</v>
      </c>
      <c r="B14" s="132" t="s">
        <v>24</v>
      </c>
      <c r="C14" s="153">
        <v>630.99733500000002</v>
      </c>
      <c r="D14" s="153">
        <v>737.66006900000002</v>
      </c>
      <c r="E14" s="134">
        <v>0.16903832723794299</v>
      </c>
      <c r="F14" s="153">
        <v>106.662734</v>
      </c>
      <c r="G14" s="134">
        <v>2.1133861294989391E-2</v>
      </c>
      <c r="H14" s="153">
        <v>93.527626999999995</v>
      </c>
      <c r="I14" s="153">
        <v>148.09578099999999</v>
      </c>
      <c r="J14" s="134">
        <v>0.58344422659199924</v>
      </c>
      <c r="K14" s="153">
        <v>54.568153999999993</v>
      </c>
      <c r="L14" s="134">
        <v>2.108662167097269E-2</v>
      </c>
    </row>
    <row r="15" spans="1:12" x14ac:dyDescent="0.15">
      <c r="A15" s="93">
        <v>8</v>
      </c>
      <c r="B15" s="135" t="s">
        <v>34</v>
      </c>
      <c r="C15" s="155">
        <v>292.56673000000001</v>
      </c>
      <c r="D15" s="155">
        <v>644.74817299999995</v>
      </c>
      <c r="E15" s="137">
        <v>1.2037644984445084</v>
      </c>
      <c r="F15" s="155">
        <v>352.18144299999994</v>
      </c>
      <c r="G15" s="137">
        <v>1.8471948030007602E-2</v>
      </c>
      <c r="H15" s="155">
        <v>26.169521</v>
      </c>
      <c r="I15" s="155">
        <v>158.22420199999999</v>
      </c>
      <c r="J15" s="137">
        <v>5.0461252615208352</v>
      </c>
      <c r="K15" s="155">
        <v>132.05468099999999</v>
      </c>
      <c r="L15" s="137">
        <v>2.2528757161323593E-2</v>
      </c>
    </row>
    <row r="16" spans="1:12" x14ac:dyDescent="0.15">
      <c r="A16" s="93">
        <v>9</v>
      </c>
      <c r="B16" s="132" t="s">
        <v>279</v>
      </c>
      <c r="C16" s="153">
        <v>597.82807100000002</v>
      </c>
      <c r="D16" s="153">
        <v>595.16117999999994</v>
      </c>
      <c r="E16" s="134">
        <v>-4.4609665041975832E-3</v>
      </c>
      <c r="F16" s="153">
        <v>-2.6668910000000778</v>
      </c>
      <c r="G16" s="134">
        <v>1.7051287381372696E-2</v>
      </c>
      <c r="H16" s="153">
        <v>40.156463000000002</v>
      </c>
      <c r="I16" s="153">
        <v>124.324338</v>
      </c>
      <c r="J16" s="134">
        <v>2.0959982207596317</v>
      </c>
      <c r="K16" s="153">
        <v>84.167874999999995</v>
      </c>
      <c r="L16" s="134">
        <v>1.7701924134490597E-2</v>
      </c>
    </row>
    <row r="17" spans="1:12" x14ac:dyDescent="0.15">
      <c r="A17" s="93">
        <v>10</v>
      </c>
      <c r="B17" s="135" t="s">
        <v>26</v>
      </c>
      <c r="C17" s="155">
        <v>530.20921599999997</v>
      </c>
      <c r="D17" s="155">
        <v>551.40229799999997</v>
      </c>
      <c r="E17" s="137">
        <v>3.9971168664107104E-2</v>
      </c>
      <c r="F17" s="155">
        <v>21.193082000000004</v>
      </c>
      <c r="G17" s="137">
        <v>1.5797601325320491E-2</v>
      </c>
      <c r="H17" s="155">
        <v>58.910567999999998</v>
      </c>
      <c r="I17" s="155">
        <v>97.343725000000006</v>
      </c>
      <c r="J17" s="137">
        <v>0.65239834387609386</v>
      </c>
      <c r="K17" s="155">
        <v>38.433157000000008</v>
      </c>
      <c r="L17" s="137">
        <v>1.3860288843192681E-2</v>
      </c>
    </row>
    <row r="18" spans="1:12" x14ac:dyDescent="0.15">
      <c r="A18" s="93">
        <v>11</v>
      </c>
      <c r="B18" s="132" t="s">
        <v>29</v>
      </c>
      <c r="C18" s="153">
        <v>523.10417700000005</v>
      </c>
      <c r="D18" s="153">
        <v>521.95524999999998</v>
      </c>
      <c r="E18" s="134">
        <v>-2.1963636509063633E-3</v>
      </c>
      <c r="F18" s="153">
        <v>-1.1489270000000715</v>
      </c>
      <c r="G18" s="134">
        <v>1.4953947379374158E-2</v>
      </c>
      <c r="H18" s="153">
        <v>78.537473000000006</v>
      </c>
      <c r="I18" s="153">
        <v>87.407398999999998</v>
      </c>
      <c r="J18" s="134">
        <v>0.11293877509911732</v>
      </c>
      <c r="K18" s="153">
        <v>8.8699259999999924</v>
      </c>
      <c r="L18" s="134">
        <v>1.2445504804466758E-2</v>
      </c>
    </row>
    <row r="19" spans="1:12" x14ac:dyDescent="0.15">
      <c r="A19" s="93">
        <v>12</v>
      </c>
      <c r="B19" s="135" t="s">
        <v>33</v>
      </c>
      <c r="C19" s="155">
        <v>278.73561000000001</v>
      </c>
      <c r="D19" s="155">
        <v>297.18132900000001</v>
      </c>
      <c r="E19" s="137">
        <v>6.6176399204967096E-2</v>
      </c>
      <c r="F19" s="155">
        <v>18.445718999999997</v>
      </c>
      <c r="G19" s="137">
        <v>8.5142049169894922E-3</v>
      </c>
      <c r="H19" s="155">
        <v>69.698796000000002</v>
      </c>
      <c r="I19" s="155">
        <v>61.020719999999997</v>
      </c>
      <c r="J19" s="137">
        <v>-0.12450826266783721</v>
      </c>
      <c r="K19" s="155">
        <v>-8.6780760000000043</v>
      </c>
      <c r="L19" s="137">
        <v>8.6884368213727622E-3</v>
      </c>
    </row>
    <row r="20" spans="1:12" x14ac:dyDescent="0.15">
      <c r="A20" s="93">
        <v>13</v>
      </c>
      <c r="B20" s="132" t="s">
        <v>28</v>
      </c>
      <c r="C20" s="153">
        <v>252.27156299999999</v>
      </c>
      <c r="D20" s="153">
        <v>284.58329900000001</v>
      </c>
      <c r="E20" s="134">
        <v>0.12808314823815481</v>
      </c>
      <c r="F20" s="153">
        <v>32.311736000000025</v>
      </c>
      <c r="G20" s="134">
        <v>8.1532730598929751E-3</v>
      </c>
      <c r="H20" s="153">
        <v>25.247872999999998</v>
      </c>
      <c r="I20" s="153">
        <v>47.607638000000001</v>
      </c>
      <c r="J20" s="134">
        <v>0.88560984919402941</v>
      </c>
      <c r="K20" s="153">
        <v>22.359765000000003</v>
      </c>
      <c r="L20" s="134">
        <v>6.7786147881864585E-3</v>
      </c>
    </row>
    <row r="21" spans="1:12" x14ac:dyDescent="0.15">
      <c r="A21" s="93">
        <v>14</v>
      </c>
      <c r="B21" s="135" t="s">
        <v>30</v>
      </c>
      <c r="C21" s="155">
        <v>235.355232</v>
      </c>
      <c r="D21" s="155">
        <v>250.596327</v>
      </c>
      <c r="E21" s="137">
        <v>6.4757833809277798E-2</v>
      </c>
      <c r="F21" s="155">
        <v>15.241095000000001</v>
      </c>
      <c r="G21" s="137">
        <v>7.1795509048379908E-3</v>
      </c>
      <c r="H21" s="155">
        <v>19.397845</v>
      </c>
      <c r="I21" s="155">
        <v>36.363760999999997</v>
      </c>
      <c r="J21" s="137">
        <v>0.87462890852050812</v>
      </c>
      <c r="K21" s="155">
        <v>16.965915999999996</v>
      </c>
      <c r="L21" s="137">
        <v>5.1776550659513492E-3</v>
      </c>
    </row>
    <row r="22" spans="1:12" x14ac:dyDescent="0.15">
      <c r="A22" s="93">
        <v>15</v>
      </c>
      <c r="B22" s="132" t="s">
        <v>32</v>
      </c>
      <c r="C22" s="153">
        <v>190.56224599999999</v>
      </c>
      <c r="D22" s="153">
        <v>234.86094700000001</v>
      </c>
      <c r="E22" s="134">
        <v>0.23246315537233975</v>
      </c>
      <c r="F22" s="153">
        <v>44.298701000000023</v>
      </c>
      <c r="G22" s="134">
        <v>6.7287343941994709E-3</v>
      </c>
      <c r="H22" s="153">
        <v>25.791629</v>
      </c>
      <c r="I22" s="153">
        <v>44.436340999999999</v>
      </c>
      <c r="J22" s="134">
        <v>0.72289780533055903</v>
      </c>
      <c r="K22" s="153">
        <v>18.644711999999998</v>
      </c>
      <c r="L22" s="134">
        <v>6.3270695814712802E-3</v>
      </c>
    </row>
    <row r="23" spans="1:12" x14ac:dyDescent="0.15">
      <c r="A23" s="93">
        <v>16</v>
      </c>
      <c r="B23" s="135" t="s">
        <v>40</v>
      </c>
      <c r="C23" s="155">
        <v>182.22541000000001</v>
      </c>
      <c r="D23" s="155">
        <v>198.32603800000001</v>
      </c>
      <c r="E23" s="137">
        <v>8.8355559194516209E-2</v>
      </c>
      <c r="F23" s="155">
        <v>16.100628</v>
      </c>
      <c r="G23" s="137">
        <v>5.6820141884036226E-3</v>
      </c>
      <c r="H23" s="155">
        <v>30.388286999999998</v>
      </c>
      <c r="I23" s="155">
        <v>26.361687</v>
      </c>
      <c r="J23" s="137">
        <v>-0.13250500102226881</v>
      </c>
      <c r="K23" s="155">
        <v>-4.0265999999999984</v>
      </c>
      <c r="L23" s="137">
        <v>3.7535094965169811E-3</v>
      </c>
    </row>
    <row r="24" spans="1:12" x14ac:dyDescent="0.15">
      <c r="A24" s="93">
        <v>17</v>
      </c>
      <c r="B24" s="132" t="s">
        <v>278</v>
      </c>
      <c r="C24" s="153">
        <v>163.66347200000001</v>
      </c>
      <c r="D24" s="153">
        <v>186.70029</v>
      </c>
      <c r="E24" s="134">
        <v>0.14075723628788706</v>
      </c>
      <c r="F24" s="153">
        <v>23.036817999999982</v>
      </c>
      <c r="G24" s="134">
        <v>5.3489380792201922E-3</v>
      </c>
      <c r="H24" s="153">
        <v>17.799028</v>
      </c>
      <c r="I24" s="153">
        <v>51.511443</v>
      </c>
      <c r="J24" s="134">
        <v>1.8940593272846136</v>
      </c>
      <c r="K24" s="153">
        <v>33.712415</v>
      </c>
      <c r="L24" s="134">
        <v>7.3344581657385274E-3</v>
      </c>
    </row>
    <row r="25" spans="1:12" x14ac:dyDescent="0.15">
      <c r="A25" s="93">
        <v>18</v>
      </c>
      <c r="B25" s="135" t="s">
        <v>39</v>
      </c>
      <c r="C25" s="155">
        <v>74.735996</v>
      </c>
      <c r="D25" s="155">
        <v>179.01028500000001</v>
      </c>
      <c r="E25" s="137">
        <v>1.3952351554932112</v>
      </c>
      <c r="F25" s="155">
        <v>104.27428900000001</v>
      </c>
      <c r="G25" s="137">
        <v>5.1286204751399113E-3</v>
      </c>
      <c r="H25" s="155">
        <v>6.5186450000000002</v>
      </c>
      <c r="I25" s="155">
        <v>23.714043</v>
      </c>
      <c r="J25" s="137">
        <v>2.6378791911509216</v>
      </c>
      <c r="K25" s="155">
        <v>17.195398000000001</v>
      </c>
      <c r="L25" s="137">
        <v>3.3765246359731093E-3</v>
      </c>
    </row>
    <row r="26" spans="1:12" x14ac:dyDescent="0.15">
      <c r="A26" s="93">
        <v>19</v>
      </c>
      <c r="B26" s="132" t="s">
        <v>38</v>
      </c>
      <c r="C26" s="153">
        <v>118.58736</v>
      </c>
      <c r="D26" s="153">
        <v>99.221943999999993</v>
      </c>
      <c r="E26" s="134">
        <v>-0.16330084420464386</v>
      </c>
      <c r="F26" s="153">
        <v>-19.36541600000001</v>
      </c>
      <c r="G26" s="134">
        <v>2.8426952874891272E-3</v>
      </c>
      <c r="H26" s="153">
        <v>35.161878000000002</v>
      </c>
      <c r="I26" s="153">
        <v>13.861134</v>
      </c>
      <c r="J26" s="134">
        <v>-0.60579085110300424</v>
      </c>
      <c r="K26" s="153">
        <v>-21.300744000000002</v>
      </c>
      <c r="L26" s="134">
        <v>1.9736179289851371E-3</v>
      </c>
    </row>
    <row r="27" spans="1:12" x14ac:dyDescent="0.15">
      <c r="A27" s="93">
        <v>20</v>
      </c>
      <c r="B27" s="135" t="s">
        <v>37</v>
      </c>
      <c r="C27" s="155">
        <v>76.337586999999999</v>
      </c>
      <c r="D27" s="155">
        <v>79.841325999999995</v>
      </c>
      <c r="E27" s="137">
        <v>4.5897953258595914E-2</v>
      </c>
      <c r="F27" s="155">
        <v>3.5037389999999959</v>
      </c>
      <c r="G27" s="137">
        <v>2.2874432007407874E-3</v>
      </c>
      <c r="H27" s="155">
        <v>6.5026210000000004</v>
      </c>
      <c r="I27" s="155">
        <v>10.420686</v>
      </c>
      <c r="J27" s="137">
        <v>0.60253626960574813</v>
      </c>
      <c r="K27" s="155">
        <v>3.9180649999999995</v>
      </c>
      <c r="L27" s="137">
        <v>1.4837496500592529E-3</v>
      </c>
    </row>
    <row r="28" spans="1:12" x14ac:dyDescent="0.15">
      <c r="A28" s="93">
        <v>21</v>
      </c>
      <c r="B28" s="132" t="s">
        <v>31</v>
      </c>
      <c r="C28" s="153">
        <v>71.233812999999998</v>
      </c>
      <c r="D28" s="153">
        <v>62.489243999999999</v>
      </c>
      <c r="E28" s="134">
        <v>-0.12275868203208495</v>
      </c>
      <c r="F28" s="153">
        <v>-8.7445689999999985</v>
      </c>
      <c r="G28" s="134">
        <v>1.7903083962712749E-3</v>
      </c>
      <c r="H28" s="153">
        <v>5.4373620000000003</v>
      </c>
      <c r="I28" s="153">
        <v>11.376792</v>
      </c>
      <c r="J28" s="134">
        <v>1.0923366882690537</v>
      </c>
      <c r="K28" s="153">
        <v>5.9394299999999998</v>
      </c>
      <c r="L28" s="134">
        <v>1.6198848280043088E-3</v>
      </c>
    </row>
    <row r="29" spans="1:12" x14ac:dyDescent="0.15">
      <c r="A29" s="93">
        <v>22</v>
      </c>
      <c r="B29" s="135" t="s">
        <v>35</v>
      </c>
      <c r="C29" s="155">
        <v>47.968910000000001</v>
      </c>
      <c r="D29" s="155">
        <v>54.523276000000003</v>
      </c>
      <c r="E29" s="137">
        <v>0.13663779310390844</v>
      </c>
      <c r="F29" s="155">
        <v>6.5543660000000017</v>
      </c>
      <c r="G29" s="137">
        <v>1.5620844895325682E-3</v>
      </c>
      <c r="H29" s="155">
        <v>13.03205</v>
      </c>
      <c r="I29" s="155">
        <v>9.6597240000000006</v>
      </c>
      <c r="J29" s="137">
        <v>-0.2587717204891018</v>
      </c>
      <c r="K29" s="155">
        <v>-3.3723259999999993</v>
      </c>
      <c r="L29" s="137">
        <v>1.3754000556843347E-3</v>
      </c>
    </row>
    <row r="30" spans="1:12" x14ac:dyDescent="0.15">
      <c r="A30" s="93">
        <v>23</v>
      </c>
      <c r="B30" s="132" t="s">
        <v>156</v>
      </c>
      <c r="C30" s="153">
        <v>30.118569999999998</v>
      </c>
      <c r="D30" s="153">
        <v>51.489973999999997</v>
      </c>
      <c r="E30" s="134">
        <v>0.70957565382420218</v>
      </c>
      <c r="F30" s="153">
        <v>21.371403999999998</v>
      </c>
      <c r="G30" s="134">
        <v>1.4751807971302971E-3</v>
      </c>
      <c r="H30" s="153">
        <v>5.1294880000000003</v>
      </c>
      <c r="I30" s="153">
        <v>8.8591169999999995</v>
      </c>
      <c r="J30" s="134">
        <v>0.72709576472349657</v>
      </c>
      <c r="K30" s="153">
        <v>3.7296289999999992</v>
      </c>
      <c r="L30" s="134">
        <v>1.2614056069421896E-3</v>
      </c>
    </row>
    <row r="31" spans="1:12" x14ac:dyDescent="0.15">
      <c r="A31" s="93">
        <v>24</v>
      </c>
      <c r="B31" s="135" t="s">
        <v>36</v>
      </c>
      <c r="C31" s="155">
        <v>12.038326</v>
      </c>
      <c r="D31" s="155">
        <v>10.906181</v>
      </c>
      <c r="E31" s="137">
        <v>-9.4045052443338051E-2</v>
      </c>
      <c r="F31" s="155">
        <v>-1.1321449999999995</v>
      </c>
      <c r="G31" s="138">
        <v>3.1246061187032841E-4</v>
      </c>
      <c r="H31" s="155">
        <v>2.174477</v>
      </c>
      <c r="I31" s="155">
        <v>2.187824</v>
      </c>
      <c r="J31" s="137">
        <v>6.1380276728610905E-3</v>
      </c>
      <c r="K31" s="191">
        <v>1.3346999999999998E-2</v>
      </c>
      <c r="L31" s="138">
        <v>3.1151337775567128E-4</v>
      </c>
    </row>
    <row r="32" spans="1:12" x14ac:dyDescent="0.15">
      <c r="A32" s="93">
        <v>25</v>
      </c>
      <c r="B32" s="132" t="s">
        <v>42</v>
      </c>
      <c r="C32" s="153">
        <v>3.4880969999999998</v>
      </c>
      <c r="D32" s="153">
        <v>6.1760929999999998</v>
      </c>
      <c r="E32" s="134">
        <v>0.77061962439691323</v>
      </c>
      <c r="F32" s="153">
        <v>2.6879960000000001</v>
      </c>
      <c r="G32" s="139">
        <v>1.7694422985901776E-4</v>
      </c>
      <c r="H32" s="153">
        <v>0.56739099999999998</v>
      </c>
      <c r="I32" s="153">
        <v>1.1811020000000001</v>
      </c>
      <c r="J32" s="134">
        <v>1.0816368253990638</v>
      </c>
      <c r="K32" s="152">
        <v>0.61371100000000012</v>
      </c>
      <c r="L32" s="139">
        <v>1.6817123931997221E-4</v>
      </c>
    </row>
    <row r="33" spans="1:12" x14ac:dyDescent="0.15">
      <c r="A33" s="93">
        <v>26</v>
      </c>
      <c r="B33" s="135" t="s">
        <v>41</v>
      </c>
      <c r="C33" s="155">
        <v>3.2547609999999998</v>
      </c>
      <c r="D33" s="155">
        <v>4.6286399999999999</v>
      </c>
      <c r="E33" s="137">
        <v>0.42211363599354912</v>
      </c>
      <c r="F33" s="155">
        <v>1.3738790000000001</v>
      </c>
      <c r="G33" s="138">
        <v>1.3260991052023406E-4</v>
      </c>
      <c r="H33" s="155">
        <v>0.80422700000000003</v>
      </c>
      <c r="I33" s="155">
        <v>0.96900699999999995</v>
      </c>
      <c r="J33" s="137">
        <v>0.20489239978264839</v>
      </c>
      <c r="K33" s="154">
        <v>0.16477999999999993</v>
      </c>
      <c r="L33" s="138">
        <v>1.3797208716921001E-4</v>
      </c>
    </row>
    <row r="34" spans="1:12" x14ac:dyDescent="0.15">
      <c r="A34" s="93">
        <v>27</v>
      </c>
      <c r="B34" s="132" t="s">
        <v>43</v>
      </c>
      <c r="C34" s="153">
        <v>1.362752</v>
      </c>
      <c r="D34" s="153">
        <v>0.89454599999999995</v>
      </c>
      <c r="E34" s="134">
        <v>-0.34357388578406056</v>
      </c>
      <c r="F34" s="152">
        <v>-0.46820600000000001</v>
      </c>
      <c r="G34" s="150">
        <v>2.5628622017748905E-5</v>
      </c>
      <c r="H34" s="152">
        <v>0.27125700000000003</v>
      </c>
      <c r="I34" s="152">
        <v>0.183922</v>
      </c>
      <c r="J34" s="134">
        <v>-0.32196404148095725</v>
      </c>
      <c r="K34" s="156">
        <v>-8.7335000000000024E-2</v>
      </c>
      <c r="L34" s="150">
        <v>2.6187738805122611E-5</v>
      </c>
    </row>
    <row r="35" spans="1:12" ht="11.25" thickBot="1" x14ac:dyDescent="0.2">
      <c r="B35" s="140" t="s">
        <v>19</v>
      </c>
      <c r="C35" s="141">
        <f>SUM(C8:C34)</f>
        <v>30605.973244000001</v>
      </c>
      <c r="D35" s="141">
        <f>SUM(D8:D34)</f>
        <v>34904.178592999997</v>
      </c>
      <c r="E35" s="142">
        <f>+D35/C35-1</f>
        <v>0.14043681325646507</v>
      </c>
      <c r="F35" s="141">
        <f>+D35-C35</f>
        <v>4298.2053489999962</v>
      </c>
      <c r="G35" s="142">
        <v>1</v>
      </c>
      <c r="H35" s="141">
        <f>SUM(H8:H34)</f>
        <v>3682.7028189999992</v>
      </c>
      <c r="I35" s="141">
        <f>SUM(I8:I34)</f>
        <v>7023.2104179999997</v>
      </c>
      <c r="J35" s="142">
        <f>+I35/H35-1</f>
        <v>0.90708041435368436</v>
      </c>
      <c r="K35" s="141">
        <f>+I35-H35</f>
        <v>3340.5075990000005</v>
      </c>
      <c r="L35" s="142">
        <v>1</v>
      </c>
    </row>
    <row r="36" spans="1:12" x14ac:dyDescent="0.15">
      <c r="B36" s="93"/>
      <c r="C36" s="93"/>
      <c r="D36" s="93"/>
      <c r="E36" s="93"/>
      <c r="F36" s="93"/>
      <c r="G36" s="93"/>
      <c r="H36" s="93"/>
      <c r="I36" s="93"/>
      <c r="J36" s="93"/>
      <c r="K36" s="93"/>
      <c r="L36" s="93"/>
    </row>
    <row r="37" spans="1:12" ht="12" x14ac:dyDescent="0.2">
      <c r="B37" s="209" t="s">
        <v>82</v>
      </c>
      <c r="C37" s="209"/>
      <c r="D37" s="209"/>
      <c r="E37" s="209"/>
      <c r="F37" s="209"/>
      <c r="G37" s="209"/>
      <c r="H37" s="93"/>
      <c r="I37" s="93"/>
      <c r="J37" s="93"/>
      <c r="K37" s="93"/>
      <c r="L37" s="93"/>
    </row>
    <row r="38" spans="1:12" ht="12" x14ac:dyDescent="0.2">
      <c r="B38" s="204" t="s">
        <v>88</v>
      </c>
      <c r="C38" s="204"/>
      <c r="D38" s="204"/>
      <c r="E38" s="204"/>
      <c r="F38" s="204"/>
      <c r="G38" s="204"/>
      <c r="H38" s="204"/>
      <c r="I38" s="204"/>
      <c r="J38" s="204"/>
      <c r="K38" s="204"/>
      <c r="L38" s="204"/>
    </row>
    <row r="39" spans="1:12" x14ac:dyDescent="0.15">
      <c r="E39" s="192"/>
    </row>
    <row r="40" spans="1:12" x14ac:dyDescent="0.15">
      <c r="C40" s="157"/>
      <c r="D40" s="157"/>
      <c r="E40" s="158"/>
      <c r="F40" s="159"/>
      <c r="G40" s="158"/>
      <c r="H40" s="159"/>
      <c r="I40" s="159"/>
      <c r="J40" s="158"/>
      <c r="K40" s="159"/>
      <c r="L40" s="158"/>
    </row>
    <row r="41" spans="1:12" x14ac:dyDescent="0.15">
      <c r="C41" s="157"/>
      <c r="D41" s="157"/>
      <c r="E41" s="158"/>
      <c r="F41" s="159"/>
      <c r="G41" s="158"/>
      <c r="H41" s="159"/>
      <c r="I41" s="159"/>
      <c r="J41" s="158"/>
      <c r="K41" s="159"/>
      <c r="L41" s="158"/>
    </row>
    <row r="42" spans="1:12" x14ac:dyDescent="0.15">
      <c r="C42" s="157"/>
      <c r="D42" s="157"/>
      <c r="E42" s="158"/>
      <c r="F42" s="159"/>
      <c r="G42" s="158"/>
      <c r="H42" s="159"/>
      <c r="I42" s="159"/>
      <c r="J42" s="158"/>
      <c r="K42" s="159"/>
      <c r="L42" s="158"/>
    </row>
    <row r="43" spans="1:12" x14ac:dyDescent="0.15">
      <c r="C43" s="157"/>
      <c r="D43" s="157"/>
      <c r="E43" s="158"/>
      <c r="F43" s="159"/>
      <c r="G43" s="158"/>
      <c r="H43" s="159"/>
      <c r="I43" s="159"/>
      <c r="J43" s="158"/>
      <c r="K43" s="159"/>
      <c r="L43" s="158"/>
    </row>
    <row r="44" spans="1:12" x14ac:dyDescent="0.15">
      <c r="C44" s="157"/>
      <c r="D44" s="157"/>
      <c r="E44" s="158"/>
      <c r="F44" s="159"/>
      <c r="G44" s="158"/>
      <c r="H44" s="159"/>
      <c r="I44" s="159"/>
      <c r="J44" s="158"/>
      <c r="K44" s="159"/>
      <c r="L44" s="158"/>
    </row>
    <row r="45" spans="1:12" x14ac:dyDescent="0.15">
      <c r="C45" s="157"/>
      <c r="D45" s="157"/>
      <c r="E45" s="158"/>
      <c r="F45" s="159"/>
      <c r="G45" s="158"/>
      <c r="H45" s="159"/>
      <c r="I45" s="159"/>
      <c r="J45" s="158"/>
      <c r="K45" s="159"/>
      <c r="L45" s="158"/>
    </row>
    <row r="46" spans="1:12" x14ac:dyDescent="0.15">
      <c r="C46" s="157"/>
      <c r="D46" s="157"/>
      <c r="E46" s="158"/>
      <c r="F46" s="159"/>
      <c r="G46" s="158"/>
      <c r="H46" s="159"/>
      <c r="I46" s="159"/>
      <c r="J46" s="158"/>
      <c r="K46" s="159"/>
      <c r="L46" s="158"/>
    </row>
    <row r="47" spans="1:12" x14ac:dyDescent="0.15">
      <c r="C47" s="157"/>
      <c r="D47" s="157"/>
      <c r="E47" s="158"/>
      <c r="F47" s="159"/>
      <c r="G47" s="158"/>
      <c r="H47" s="159"/>
      <c r="I47" s="159"/>
      <c r="J47" s="158"/>
      <c r="K47" s="159"/>
      <c r="L47" s="158"/>
    </row>
    <row r="48" spans="1:12" x14ac:dyDescent="0.15">
      <c r="C48" s="157"/>
      <c r="D48" s="157"/>
      <c r="E48" s="158"/>
      <c r="F48" s="159"/>
      <c r="G48" s="158"/>
      <c r="H48" s="159"/>
      <c r="I48" s="159"/>
      <c r="J48" s="158"/>
      <c r="K48" s="159"/>
      <c r="L48" s="158"/>
    </row>
    <row r="49" spans="3:12" x14ac:dyDescent="0.15">
      <c r="C49" s="157"/>
      <c r="D49" s="157"/>
      <c r="E49" s="158"/>
      <c r="F49" s="159"/>
      <c r="G49" s="158"/>
      <c r="H49" s="159"/>
      <c r="I49" s="159"/>
      <c r="J49" s="158"/>
      <c r="K49" s="159"/>
      <c r="L49" s="158"/>
    </row>
    <row r="50" spans="3:12" x14ac:dyDescent="0.15">
      <c r="C50" s="157"/>
      <c r="D50" s="157"/>
      <c r="E50" s="158"/>
      <c r="F50" s="159"/>
      <c r="G50" s="158"/>
      <c r="H50" s="159"/>
      <c r="I50" s="159"/>
      <c r="J50" s="158"/>
      <c r="K50" s="159"/>
      <c r="L50" s="158"/>
    </row>
    <row r="51" spans="3:12" x14ac:dyDescent="0.15">
      <c r="C51" s="157"/>
      <c r="D51" s="157"/>
      <c r="E51" s="158"/>
      <c r="F51" s="159"/>
      <c r="G51" s="158"/>
      <c r="H51" s="159"/>
      <c r="I51" s="159"/>
      <c r="J51" s="158"/>
      <c r="K51" s="159"/>
      <c r="L51" s="158"/>
    </row>
    <row r="52" spans="3:12" x14ac:dyDescent="0.15">
      <c r="C52" s="157"/>
      <c r="D52" s="157"/>
      <c r="E52" s="158"/>
      <c r="F52" s="159"/>
      <c r="G52" s="158"/>
      <c r="H52" s="159"/>
      <c r="I52" s="159"/>
      <c r="J52" s="158"/>
      <c r="K52" s="159"/>
      <c r="L52" s="158"/>
    </row>
    <row r="53" spans="3:12" x14ac:dyDescent="0.15">
      <c r="C53" s="157"/>
      <c r="D53" s="157"/>
      <c r="E53" s="158"/>
      <c r="F53" s="159"/>
      <c r="G53" s="158"/>
      <c r="H53" s="159"/>
      <c r="I53" s="159"/>
      <c r="J53" s="158"/>
      <c r="K53" s="159"/>
      <c r="L53" s="158"/>
    </row>
    <row r="54" spans="3:12" x14ac:dyDescent="0.15">
      <c r="C54" s="157"/>
      <c r="D54" s="157"/>
      <c r="E54" s="158"/>
      <c r="F54" s="159"/>
      <c r="G54" s="158"/>
      <c r="H54" s="159"/>
      <c r="I54" s="159"/>
      <c r="J54" s="158"/>
      <c r="K54" s="159"/>
      <c r="L54" s="158"/>
    </row>
    <row r="55" spans="3:12" x14ac:dyDescent="0.15">
      <c r="C55" s="157"/>
      <c r="D55" s="157"/>
      <c r="E55" s="158"/>
      <c r="F55" s="159"/>
      <c r="G55" s="158"/>
      <c r="H55" s="159"/>
      <c r="I55" s="159"/>
      <c r="J55" s="158"/>
      <c r="K55" s="159"/>
      <c r="L55" s="158"/>
    </row>
    <row r="56" spans="3:12" x14ac:dyDescent="0.15">
      <c r="C56" s="157"/>
      <c r="D56" s="157"/>
      <c r="E56" s="158"/>
      <c r="F56" s="159"/>
      <c r="G56" s="158"/>
      <c r="H56" s="159"/>
      <c r="I56" s="159"/>
      <c r="J56" s="158"/>
      <c r="K56" s="159"/>
      <c r="L56" s="158"/>
    </row>
    <row r="57" spans="3:12" x14ac:dyDescent="0.15">
      <c r="C57" s="157"/>
      <c r="D57" s="157"/>
      <c r="E57" s="158"/>
      <c r="F57" s="159"/>
      <c r="G57" s="158"/>
      <c r="H57" s="159"/>
      <c r="I57" s="159"/>
      <c r="J57" s="158"/>
      <c r="K57" s="159"/>
      <c r="L57" s="158"/>
    </row>
    <row r="58" spans="3:12" x14ac:dyDescent="0.15">
      <c r="C58" s="157"/>
      <c r="D58" s="157"/>
      <c r="E58" s="158"/>
      <c r="F58" s="159"/>
      <c r="G58" s="158"/>
      <c r="H58" s="159"/>
      <c r="I58" s="159"/>
      <c r="J58" s="158"/>
      <c r="K58" s="159"/>
      <c r="L58" s="158"/>
    </row>
    <row r="59" spans="3:12" x14ac:dyDescent="0.15">
      <c r="C59" s="157"/>
      <c r="D59" s="157"/>
      <c r="E59" s="158"/>
      <c r="F59" s="159"/>
      <c r="G59" s="158"/>
      <c r="H59" s="159"/>
      <c r="I59" s="159"/>
      <c r="J59" s="158"/>
      <c r="K59" s="159"/>
      <c r="L59" s="158"/>
    </row>
    <row r="60" spans="3:12" x14ac:dyDescent="0.15">
      <c r="C60" s="157"/>
      <c r="D60" s="157"/>
      <c r="E60" s="158"/>
      <c r="F60" s="159"/>
      <c r="G60" s="158"/>
      <c r="H60" s="159"/>
      <c r="I60" s="159"/>
      <c r="J60" s="158"/>
      <c r="K60" s="159"/>
      <c r="L60" s="158"/>
    </row>
    <row r="61" spans="3:12" x14ac:dyDescent="0.15">
      <c r="C61" s="157"/>
      <c r="D61" s="157"/>
      <c r="E61" s="158"/>
      <c r="F61" s="159"/>
      <c r="G61" s="158"/>
      <c r="H61" s="159"/>
      <c r="I61" s="159"/>
      <c r="J61" s="158"/>
      <c r="K61" s="159"/>
      <c r="L61" s="158"/>
    </row>
    <row r="62" spans="3:12" x14ac:dyDescent="0.15">
      <c r="C62" s="157"/>
      <c r="D62" s="157"/>
      <c r="E62" s="158"/>
      <c r="F62" s="159"/>
      <c r="G62" s="158"/>
      <c r="H62" s="159"/>
      <c r="I62" s="159"/>
      <c r="J62" s="158"/>
      <c r="K62" s="159"/>
      <c r="L62" s="158"/>
    </row>
  </sheetData>
  <mergeCells count="7">
    <mergeCell ref="B37:G37"/>
    <mergeCell ref="B38:L38"/>
    <mergeCell ref="H6:L6"/>
    <mergeCell ref="B2:G2"/>
    <mergeCell ref="B3:G3"/>
    <mergeCell ref="B6:B7"/>
    <mergeCell ref="C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DB69-8E03-40D0-96C4-0152904A3B13}">
  <sheetPr>
    <tabColor rgb="FFFF1D3D"/>
    <pageSetUpPr fitToPage="1"/>
  </sheetPr>
  <dimension ref="A2:L38"/>
  <sheetViews>
    <sheetView showGridLines="0" workbookViewId="0">
      <selection activeCell="L12" sqref="L12"/>
    </sheetView>
  </sheetViews>
  <sheetFormatPr baseColWidth="10" defaultColWidth="11.42578125" defaultRowHeight="10.5" x14ac:dyDescent="0.15"/>
  <cols>
    <col min="1" max="1" width="11.42578125" style="88"/>
    <col min="2" max="2" width="51.140625" style="88" customWidth="1"/>
    <col min="3" max="7" width="11.42578125" style="88"/>
    <col min="8" max="8" width="11.42578125" style="88" customWidth="1"/>
    <col min="9" max="16384" width="11.42578125" style="88"/>
  </cols>
  <sheetData>
    <row r="2" spans="1:12" s="6" customFormat="1" ht="12" x14ac:dyDescent="0.2">
      <c r="A2" s="6" t="s">
        <v>92</v>
      </c>
      <c r="B2" s="210" t="s">
        <v>90</v>
      </c>
      <c r="C2" s="210"/>
      <c r="D2" s="210"/>
      <c r="E2" s="210"/>
      <c r="F2" s="210"/>
      <c r="G2" s="210"/>
    </row>
    <row r="3" spans="1:12" s="6" customFormat="1" ht="12" x14ac:dyDescent="0.2">
      <c r="B3" s="210" t="s">
        <v>76</v>
      </c>
      <c r="C3" s="210"/>
      <c r="D3" s="210"/>
      <c r="E3" s="210"/>
      <c r="F3" s="210"/>
      <c r="G3" s="210"/>
    </row>
    <row r="6" spans="1:12" ht="12.75" customHeight="1" x14ac:dyDescent="0.15">
      <c r="B6" s="234" t="s">
        <v>45</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47</v>
      </c>
      <c r="C8" s="160">
        <v>125.521719</v>
      </c>
      <c r="D8" s="160">
        <v>312.742797</v>
      </c>
      <c r="E8" s="148">
        <v>1.4915432922010892</v>
      </c>
      <c r="F8" s="161">
        <v>187.22107799999998</v>
      </c>
      <c r="G8" s="148">
        <v>0.19946624028359389</v>
      </c>
      <c r="H8" s="160">
        <v>22.589338000000001</v>
      </c>
      <c r="I8" s="160">
        <v>31.444476000000002</v>
      </c>
      <c r="J8" s="148">
        <v>0.39200520174606268</v>
      </c>
      <c r="K8" s="161">
        <v>8.8551380000000002</v>
      </c>
      <c r="L8" s="148">
        <v>0.12426055439395764</v>
      </c>
    </row>
    <row r="9" spans="1:12" x14ac:dyDescent="0.15">
      <c r="A9" s="93">
        <v>2</v>
      </c>
      <c r="B9" s="135" t="s">
        <v>46</v>
      </c>
      <c r="C9" s="162">
        <v>148.644441</v>
      </c>
      <c r="D9" s="162">
        <v>189.53364199999999</v>
      </c>
      <c r="E9" s="146">
        <v>0.2750805931585425</v>
      </c>
      <c r="F9" s="163">
        <v>40.889200999999986</v>
      </c>
      <c r="G9" s="146">
        <v>0.12088388074688945</v>
      </c>
      <c r="H9" s="162">
        <v>30.048207000000001</v>
      </c>
      <c r="I9" s="162">
        <v>20.916378999999999</v>
      </c>
      <c r="J9" s="146">
        <v>-0.30390592024342755</v>
      </c>
      <c r="K9" s="163">
        <v>-9.1318280000000023</v>
      </c>
      <c r="L9" s="146">
        <v>8.2656198514935761E-2</v>
      </c>
    </row>
    <row r="10" spans="1:12" x14ac:dyDescent="0.15">
      <c r="A10" s="93">
        <v>3</v>
      </c>
      <c r="B10" s="132" t="s">
        <v>49</v>
      </c>
      <c r="C10" s="160">
        <v>87.760574000000005</v>
      </c>
      <c r="D10" s="160">
        <v>89.501087999999996</v>
      </c>
      <c r="E10" s="148">
        <v>1.983252753109821E-2</v>
      </c>
      <c r="F10" s="161">
        <v>1.7405139999999903</v>
      </c>
      <c r="G10" s="148">
        <v>5.7083474650420421E-2</v>
      </c>
      <c r="H10" s="160">
        <v>11.483649</v>
      </c>
      <c r="I10" s="160">
        <v>16.167802999999999</v>
      </c>
      <c r="J10" s="148">
        <v>0.40789769871928327</v>
      </c>
      <c r="K10" s="161">
        <v>4.6841539999999995</v>
      </c>
      <c r="L10" s="148">
        <v>6.3891036508679347E-2</v>
      </c>
    </row>
    <row r="11" spans="1:12" x14ac:dyDescent="0.15">
      <c r="A11" s="93">
        <v>4</v>
      </c>
      <c r="B11" s="135" t="s">
        <v>56</v>
      </c>
      <c r="C11" s="162">
        <v>134.396658</v>
      </c>
      <c r="D11" s="162">
        <v>89.048596000000003</v>
      </c>
      <c r="E11" s="146">
        <v>-0.33741956589426503</v>
      </c>
      <c r="F11" s="163">
        <v>-45.348061999999999</v>
      </c>
      <c r="G11" s="146">
        <v>5.6794876866988808E-2</v>
      </c>
      <c r="H11" s="162">
        <v>5.6241989999999999</v>
      </c>
      <c r="I11" s="162">
        <v>11.142039</v>
      </c>
      <c r="J11" s="146">
        <v>0.98108904041268818</v>
      </c>
      <c r="K11" s="163">
        <v>5.5178400000000005</v>
      </c>
      <c r="L11" s="146">
        <v>4.4030498177775247E-2</v>
      </c>
    </row>
    <row r="12" spans="1:12" x14ac:dyDescent="0.15">
      <c r="A12" s="93">
        <v>5</v>
      </c>
      <c r="B12" s="132" t="s">
        <v>48</v>
      </c>
      <c r="C12" s="160">
        <v>66.654887000000002</v>
      </c>
      <c r="D12" s="160">
        <v>76.595158999999995</v>
      </c>
      <c r="E12" s="148">
        <v>0.14913043060143494</v>
      </c>
      <c r="F12" s="161">
        <v>9.9402719999999931</v>
      </c>
      <c r="G12" s="148">
        <v>4.8852119173360457E-2</v>
      </c>
      <c r="H12" s="160">
        <v>15.420904999999999</v>
      </c>
      <c r="I12" s="160">
        <v>20.359089999999998</v>
      </c>
      <c r="J12" s="165">
        <v>0.32022666633378516</v>
      </c>
      <c r="K12" s="161">
        <v>4.9381849999999989</v>
      </c>
      <c r="L12" s="148">
        <v>8.0453934432123425E-2</v>
      </c>
    </row>
    <row r="13" spans="1:12" x14ac:dyDescent="0.15">
      <c r="A13" s="93">
        <v>6</v>
      </c>
      <c r="B13" s="135" t="s">
        <v>50</v>
      </c>
      <c r="C13" s="162">
        <v>56.470140000000001</v>
      </c>
      <c r="D13" s="162">
        <v>73.849254999999999</v>
      </c>
      <c r="E13" s="146">
        <v>0.30775760428431731</v>
      </c>
      <c r="F13" s="163">
        <v>17.379114999999999</v>
      </c>
      <c r="G13" s="146">
        <v>4.7100791397585398E-2</v>
      </c>
      <c r="H13" s="162">
        <v>7.7978069999999997</v>
      </c>
      <c r="I13" s="162">
        <v>13.701423</v>
      </c>
      <c r="J13" s="146">
        <v>0.75708670399254574</v>
      </c>
      <c r="K13" s="163">
        <v>5.9036160000000004</v>
      </c>
      <c r="L13" s="146">
        <v>5.4144531394516554E-2</v>
      </c>
    </row>
    <row r="14" spans="1:12" x14ac:dyDescent="0.15">
      <c r="A14" s="93">
        <v>7</v>
      </c>
      <c r="B14" s="132" t="s">
        <v>91</v>
      </c>
      <c r="C14" s="160">
        <v>49.437736999999998</v>
      </c>
      <c r="D14" s="160">
        <v>51.981287000000002</v>
      </c>
      <c r="E14" s="148">
        <v>5.144956372092846E-2</v>
      </c>
      <c r="F14" s="161">
        <v>2.5435500000000033</v>
      </c>
      <c r="G14" s="148">
        <v>3.3153479416481828E-2</v>
      </c>
      <c r="H14" s="160">
        <v>2.8061069999999999</v>
      </c>
      <c r="I14" s="160">
        <v>6.089181</v>
      </c>
      <c r="J14" s="148">
        <v>1.1699746303330558</v>
      </c>
      <c r="K14" s="161">
        <v>3.283074</v>
      </c>
      <c r="L14" s="148">
        <v>2.4062891264753573E-2</v>
      </c>
    </row>
    <row r="15" spans="1:12" x14ac:dyDescent="0.15">
      <c r="A15" s="93">
        <v>8</v>
      </c>
      <c r="B15" s="135" t="s">
        <v>52</v>
      </c>
      <c r="C15" s="162">
        <v>41.630561999999998</v>
      </c>
      <c r="D15" s="162">
        <v>40.042206</v>
      </c>
      <c r="E15" s="146">
        <v>-3.8153604556191101E-2</v>
      </c>
      <c r="F15" s="163">
        <v>-1.5883559999999974</v>
      </c>
      <c r="G15" s="146">
        <v>2.5538776144798516E-2</v>
      </c>
      <c r="H15" s="162">
        <v>4.9099209999999998</v>
      </c>
      <c r="I15" s="162">
        <v>5.8465199999999999</v>
      </c>
      <c r="J15" s="146">
        <v>0.19075642968593587</v>
      </c>
      <c r="K15" s="163">
        <v>0.93659900000000018</v>
      </c>
      <c r="L15" s="146">
        <v>2.3103956843655502E-2</v>
      </c>
    </row>
    <row r="16" spans="1:12" x14ac:dyDescent="0.15">
      <c r="A16" s="93">
        <v>9</v>
      </c>
      <c r="B16" s="132" t="s">
        <v>134</v>
      </c>
      <c r="C16" s="160">
        <v>33.019682000000003</v>
      </c>
      <c r="D16" s="160">
        <v>36.672671999999999</v>
      </c>
      <c r="E16" s="148">
        <v>0.11063068384486541</v>
      </c>
      <c r="F16" s="161">
        <v>3.6529899999999955</v>
      </c>
      <c r="G16" s="148">
        <v>2.3389699379690029E-2</v>
      </c>
      <c r="H16" s="160">
        <v>6.0820040000000004</v>
      </c>
      <c r="I16" s="160">
        <v>7.3150120000000003</v>
      </c>
      <c r="J16" s="148">
        <v>0.202730547365638</v>
      </c>
      <c r="K16" s="161">
        <v>1.2330079999999999</v>
      </c>
      <c r="L16" s="148">
        <v>2.8907062929541358E-2</v>
      </c>
    </row>
    <row r="17" spans="1:12" x14ac:dyDescent="0.15">
      <c r="A17" s="93">
        <v>10</v>
      </c>
      <c r="B17" s="135" t="s">
        <v>51</v>
      </c>
      <c r="C17" s="162">
        <v>24.786346999999999</v>
      </c>
      <c r="D17" s="162">
        <v>35.664158</v>
      </c>
      <c r="E17" s="146">
        <v>0.43886301599828337</v>
      </c>
      <c r="F17" s="163">
        <v>10.877811000000001</v>
      </c>
      <c r="G17" s="146">
        <v>2.2746472748147919E-2</v>
      </c>
      <c r="H17" s="162">
        <v>6.0285900000000003</v>
      </c>
      <c r="I17" s="162">
        <v>12.327614000000001</v>
      </c>
      <c r="J17" s="146">
        <v>1.0448585821892018</v>
      </c>
      <c r="K17" s="163">
        <v>6.2990240000000002</v>
      </c>
      <c r="L17" s="146">
        <v>4.8715588391255553E-2</v>
      </c>
    </row>
    <row r="18" spans="1:12" x14ac:dyDescent="0.15">
      <c r="A18" s="93">
        <v>11</v>
      </c>
      <c r="B18" s="132" t="s">
        <v>58</v>
      </c>
      <c r="C18" s="160">
        <v>45.052613999999998</v>
      </c>
      <c r="D18" s="160">
        <v>34.188529000000003</v>
      </c>
      <c r="E18" s="148">
        <v>-0.24114216768864949</v>
      </c>
      <c r="F18" s="161">
        <v>-10.864084999999996</v>
      </c>
      <c r="G18" s="148">
        <v>2.1805321835938616E-2</v>
      </c>
      <c r="H18" s="160">
        <v>4.8359740000000002</v>
      </c>
      <c r="I18" s="160">
        <v>6.5768230000000001</v>
      </c>
      <c r="J18" s="148">
        <v>0.35997898251727567</v>
      </c>
      <c r="K18" s="161">
        <v>1.7408489999999999</v>
      </c>
      <c r="L18" s="148">
        <v>2.5989928155614093E-2</v>
      </c>
    </row>
    <row r="19" spans="1:12" x14ac:dyDescent="0.15">
      <c r="A19" s="93">
        <v>12</v>
      </c>
      <c r="B19" s="135" t="s">
        <v>133</v>
      </c>
      <c r="C19" s="162">
        <v>16.955853000000001</v>
      </c>
      <c r="D19" s="162">
        <v>26.490738</v>
      </c>
      <c r="E19" s="146">
        <v>0.56233590843232717</v>
      </c>
      <c r="F19" s="163">
        <v>9.5348849999999992</v>
      </c>
      <c r="G19" s="146">
        <v>1.68956981963608E-2</v>
      </c>
      <c r="H19" s="162">
        <v>3.6002879999999999</v>
      </c>
      <c r="I19" s="162">
        <v>4.7181410000000001</v>
      </c>
      <c r="J19" s="146">
        <v>0.31048988303157965</v>
      </c>
      <c r="K19" s="163">
        <v>1.1178530000000002</v>
      </c>
      <c r="L19" s="146">
        <v>1.8644890643713118E-2</v>
      </c>
    </row>
    <row r="20" spans="1:12" x14ac:dyDescent="0.15">
      <c r="A20" s="93">
        <v>13</v>
      </c>
      <c r="B20" s="132" t="s">
        <v>121</v>
      </c>
      <c r="C20" s="160">
        <v>28.619924999999999</v>
      </c>
      <c r="D20" s="160">
        <v>26.318574999999999</v>
      </c>
      <c r="E20" s="148">
        <v>-8.0410762781523704E-2</v>
      </c>
      <c r="F20" s="161">
        <v>-2.3013499999999993</v>
      </c>
      <c r="G20" s="148">
        <v>1.6785893249115461E-2</v>
      </c>
      <c r="H20" s="160">
        <v>8.0403420000000008</v>
      </c>
      <c r="I20" s="160">
        <v>6.5725020000000001</v>
      </c>
      <c r="J20" s="148">
        <v>-0.1825593985927465</v>
      </c>
      <c r="K20" s="161">
        <v>-1.4678400000000007</v>
      </c>
      <c r="L20" s="148">
        <v>2.5972852664976682E-2</v>
      </c>
    </row>
    <row r="21" spans="1:12" x14ac:dyDescent="0.15">
      <c r="A21" s="93">
        <v>14</v>
      </c>
      <c r="B21" s="135" t="s">
        <v>55</v>
      </c>
      <c r="C21" s="162">
        <v>17.770876000000001</v>
      </c>
      <c r="D21" s="162">
        <v>25.199703</v>
      </c>
      <c r="E21" s="146">
        <v>0.41803380992585826</v>
      </c>
      <c r="F21" s="163">
        <v>7.4288269999999983</v>
      </c>
      <c r="G21" s="146">
        <v>1.60722806788519E-2</v>
      </c>
      <c r="H21" s="162">
        <v>5.4520400000000002</v>
      </c>
      <c r="I21" s="162">
        <v>3.6881659999999998</v>
      </c>
      <c r="J21" s="146">
        <v>-0.3235255060491119</v>
      </c>
      <c r="K21" s="163">
        <v>-1.7638740000000004</v>
      </c>
      <c r="L21" s="146">
        <v>1.4574691969964618E-2</v>
      </c>
    </row>
    <row r="22" spans="1:12" x14ac:dyDescent="0.15">
      <c r="A22" s="93">
        <v>15</v>
      </c>
      <c r="B22" s="132" t="s">
        <v>131</v>
      </c>
      <c r="C22" s="160">
        <v>17.641231000000001</v>
      </c>
      <c r="D22" s="160">
        <v>24.442067999999999</v>
      </c>
      <c r="E22" s="148">
        <v>0.38550807480498372</v>
      </c>
      <c r="F22" s="161">
        <v>6.8008369999999978</v>
      </c>
      <c r="G22" s="148">
        <v>1.5589063778552638E-2</v>
      </c>
      <c r="H22" s="160">
        <v>3.7735219999999998</v>
      </c>
      <c r="I22" s="160">
        <v>3.7323469999999999</v>
      </c>
      <c r="J22" s="148">
        <v>-1.0911556895653485E-2</v>
      </c>
      <c r="K22" s="161">
        <v>-4.1174999999999962E-2</v>
      </c>
      <c r="L22" s="148">
        <v>1.474928402084438E-2</v>
      </c>
    </row>
    <row r="23" spans="1:12" x14ac:dyDescent="0.15">
      <c r="A23" s="93">
        <v>16</v>
      </c>
      <c r="B23" s="135" t="s">
        <v>130</v>
      </c>
      <c r="C23" s="162">
        <v>5.6987519999999998</v>
      </c>
      <c r="D23" s="162">
        <v>24.06429</v>
      </c>
      <c r="E23" s="146">
        <v>3.2227298187392606</v>
      </c>
      <c r="F23" s="163">
        <v>18.365538000000001</v>
      </c>
      <c r="G23" s="146">
        <v>1.5348118317794816E-2</v>
      </c>
      <c r="H23" s="162">
        <v>1.504575</v>
      </c>
      <c r="I23" s="162">
        <v>2.6698140000000001</v>
      </c>
      <c r="J23" s="146">
        <v>0.77446388515029163</v>
      </c>
      <c r="K23" s="163">
        <v>1.1652390000000001</v>
      </c>
      <c r="L23" s="146">
        <v>1.0550424429675648E-2</v>
      </c>
    </row>
    <row r="24" spans="1:12" x14ac:dyDescent="0.15">
      <c r="A24" s="93">
        <v>17</v>
      </c>
      <c r="B24" s="132" t="s">
        <v>120</v>
      </c>
      <c r="C24" s="160">
        <v>10.287841999999999</v>
      </c>
      <c r="D24" s="160">
        <v>21.771329000000001</v>
      </c>
      <c r="E24" s="148">
        <v>1.1162192226513592</v>
      </c>
      <c r="F24" s="161">
        <v>11.483487000000002</v>
      </c>
      <c r="G24" s="148">
        <v>1.3885675971642525E-2</v>
      </c>
      <c r="H24" s="160">
        <v>2.9972379999999998</v>
      </c>
      <c r="I24" s="160">
        <v>2.8812850000000001</v>
      </c>
      <c r="J24" s="148">
        <v>-3.8686617479159024E-2</v>
      </c>
      <c r="K24" s="161">
        <v>-0.11595299999999975</v>
      </c>
      <c r="L24" s="148">
        <v>1.1386103920669381E-2</v>
      </c>
    </row>
    <row r="25" spans="1:12" x14ac:dyDescent="0.15">
      <c r="A25" s="93">
        <v>18</v>
      </c>
      <c r="B25" s="135" t="s">
        <v>53</v>
      </c>
      <c r="C25" s="162">
        <v>20.031465000000001</v>
      </c>
      <c r="D25" s="162">
        <v>17.191293999999999</v>
      </c>
      <c r="E25" s="146">
        <v>-0.14178548598417551</v>
      </c>
      <c r="F25" s="163">
        <v>-2.8401710000000016</v>
      </c>
      <c r="G25" s="146">
        <v>1.0964545986937328E-2</v>
      </c>
      <c r="H25" s="162">
        <v>2.5626530000000001</v>
      </c>
      <c r="I25" s="162">
        <v>2.8023509999999998</v>
      </c>
      <c r="J25" s="146">
        <v>9.3535098197063737E-2</v>
      </c>
      <c r="K25" s="163">
        <v>0.23969799999999974</v>
      </c>
      <c r="L25" s="146">
        <v>1.1074176871844249E-2</v>
      </c>
    </row>
    <row r="26" spans="1:12" x14ac:dyDescent="0.15">
      <c r="A26" s="93">
        <v>19</v>
      </c>
      <c r="B26" s="132" t="s">
        <v>122</v>
      </c>
      <c r="C26" s="160">
        <v>22.608359</v>
      </c>
      <c r="D26" s="160">
        <v>15.61393</v>
      </c>
      <c r="E26" s="148">
        <v>-0.30937358169162121</v>
      </c>
      <c r="F26" s="161">
        <v>-6.9944290000000002</v>
      </c>
      <c r="G26" s="148">
        <v>9.9585088546458676E-3</v>
      </c>
      <c r="H26" s="160">
        <v>3.9377849999999999</v>
      </c>
      <c r="I26" s="160">
        <v>1.1772739999999999</v>
      </c>
      <c r="J26" s="148">
        <v>-0.70103141740851771</v>
      </c>
      <c r="K26" s="161">
        <v>-2.7605110000000002</v>
      </c>
      <c r="L26" s="148">
        <v>4.6522867772893425E-3</v>
      </c>
    </row>
    <row r="27" spans="1:12" x14ac:dyDescent="0.15">
      <c r="A27" s="93">
        <v>20</v>
      </c>
      <c r="B27" s="135" t="s">
        <v>54</v>
      </c>
      <c r="C27" s="162">
        <v>11.456825</v>
      </c>
      <c r="D27" s="162">
        <v>14.862347</v>
      </c>
      <c r="E27" s="146">
        <v>0.29724832141540092</v>
      </c>
      <c r="F27" s="163">
        <v>3.4055219999999995</v>
      </c>
      <c r="G27" s="146">
        <v>9.4791518983573918E-3</v>
      </c>
      <c r="H27" s="162">
        <v>1.8479950000000001</v>
      </c>
      <c r="I27" s="162">
        <v>3.5258210000000001</v>
      </c>
      <c r="J27" s="146">
        <v>0.90791695864977995</v>
      </c>
      <c r="K27" s="163">
        <v>1.677826</v>
      </c>
      <c r="L27" s="146">
        <v>1.3933145909439169E-2</v>
      </c>
    </row>
    <row r="28" spans="1:12" x14ac:dyDescent="0.15">
      <c r="A28" s="93">
        <v>21</v>
      </c>
      <c r="B28" s="132" t="s">
        <v>132</v>
      </c>
      <c r="C28" s="160">
        <v>2.2587869999999999</v>
      </c>
      <c r="D28" s="160">
        <v>14.180277</v>
      </c>
      <c r="E28" s="148">
        <v>5.2778283211298813</v>
      </c>
      <c r="F28" s="161">
        <v>11.92149</v>
      </c>
      <c r="G28" s="148">
        <v>9.0441300854961649E-3</v>
      </c>
      <c r="H28" s="180">
        <v>9.0033000000000002E-2</v>
      </c>
      <c r="I28" s="160">
        <v>0.103314</v>
      </c>
      <c r="J28" s="148">
        <v>0.14751257872113555</v>
      </c>
      <c r="K28" s="161">
        <v>1.3281000000000001E-2</v>
      </c>
      <c r="L28" s="164">
        <v>4.0827059470341755E-4</v>
      </c>
    </row>
    <row r="29" spans="1:12" x14ac:dyDescent="0.15">
      <c r="A29" s="93">
        <v>22</v>
      </c>
      <c r="B29" s="135" t="s">
        <v>108</v>
      </c>
      <c r="C29" s="162">
        <v>11.710774000000001</v>
      </c>
      <c r="D29" s="162">
        <v>14.094023999999999</v>
      </c>
      <c r="E29" s="146">
        <v>0.20350917881260444</v>
      </c>
      <c r="F29" s="163">
        <v>2.3832499999999985</v>
      </c>
      <c r="G29" s="146">
        <v>8.9891182297852854E-3</v>
      </c>
      <c r="H29" s="162">
        <v>1.55755</v>
      </c>
      <c r="I29" s="162">
        <v>1.413575</v>
      </c>
      <c r="J29" s="146">
        <v>-9.2436839908831114E-2</v>
      </c>
      <c r="K29" s="163">
        <v>-0.14397499999999996</v>
      </c>
      <c r="L29" s="146">
        <v>5.5860880994626425E-3</v>
      </c>
    </row>
    <row r="30" spans="1:12" x14ac:dyDescent="0.15">
      <c r="A30" s="93">
        <v>23</v>
      </c>
      <c r="B30" s="132" t="s">
        <v>136</v>
      </c>
      <c r="C30" s="160">
        <v>10.587047</v>
      </c>
      <c r="D30" s="160">
        <v>13.545246000000001</v>
      </c>
      <c r="E30" s="148">
        <v>0.27941681943983054</v>
      </c>
      <c r="F30" s="161">
        <v>2.9581990000000005</v>
      </c>
      <c r="G30" s="148">
        <v>8.6391095790333706E-3</v>
      </c>
      <c r="H30" s="160">
        <v>1.4865079999999999</v>
      </c>
      <c r="I30" s="160">
        <v>3.4236420000000001</v>
      </c>
      <c r="J30" s="148">
        <v>1.3031440126793803</v>
      </c>
      <c r="K30" s="167">
        <v>1.9371340000000001</v>
      </c>
      <c r="L30" s="148">
        <v>1.3529360545440093E-2</v>
      </c>
    </row>
    <row r="31" spans="1:12" x14ac:dyDescent="0.15">
      <c r="A31" s="93">
        <v>24</v>
      </c>
      <c r="B31" s="135" t="s">
        <v>135</v>
      </c>
      <c r="C31" s="162">
        <v>15.110784000000001</v>
      </c>
      <c r="D31" s="162">
        <v>12.791736999999999</v>
      </c>
      <c r="E31" s="146">
        <v>-0.15346966775516091</v>
      </c>
      <c r="F31" s="163">
        <v>-2.3190470000000012</v>
      </c>
      <c r="G31" s="146">
        <v>8.1585242268154886E-3</v>
      </c>
      <c r="H31" s="162">
        <v>2.1508090000000002</v>
      </c>
      <c r="I31" s="162">
        <v>1.481166</v>
      </c>
      <c r="J31" s="146">
        <v>-0.31134470796802516</v>
      </c>
      <c r="K31" s="163">
        <v>-0.66964300000000021</v>
      </c>
      <c r="L31" s="146">
        <v>5.8531905034601515E-3</v>
      </c>
    </row>
    <row r="32" spans="1:12" x14ac:dyDescent="0.15">
      <c r="A32" s="93">
        <v>25</v>
      </c>
      <c r="B32" s="132" t="s">
        <v>57</v>
      </c>
      <c r="C32" s="160">
        <v>14.307187000000001</v>
      </c>
      <c r="D32" s="160">
        <v>11.811942</v>
      </c>
      <c r="E32" s="148">
        <v>-0.17440500358316424</v>
      </c>
      <c r="F32" s="161">
        <v>-2.4952450000000006</v>
      </c>
      <c r="G32" s="148">
        <v>7.5336144710244904E-3</v>
      </c>
      <c r="H32" s="160">
        <v>1.6009329999999999</v>
      </c>
      <c r="I32" s="160">
        <v>1.8226260000000001</v>
      </c>
      <c r="J32" s="148">
        <v>0.13847737538048133</v>
      </c>
      <c r="K32" s="161">
        <v>0.22169300000000014</v>
      </c>
      <c r="L32" s="148">
        <v>7.2025533900721209E-3</v>
      </c>
    </row>
    <row r="33" spans="2:12" s="120" customFormat="1" ht="11.25" thickBot="1" x14ac:dyDescent="0.2">
      <c r="B33" s="168" t="s">
        <v>123</v>
      </c>
      <c r="C33" s="141">
        <v>1342.3440869999999</v>
      </c>
      <c r="D33" s="141">
        <v>1567.8983900000001</v>
      </c>
      <c r="E33" s="142">
        <v>0.16803016840793084</v>
      </c>
      <c r="F33" s="141">
        <v>225.55430300000012</v>
      </c>
      <c r="G33" s="142">
        <v>1</v>
      </c>
      <c r="H33" s="141">
        <v>204.99121600000001</v>
      </c>
      <c r="I33" s="141">
        <v>253.05275800000001</v>
      </c>
      <c r="J33" s="142">
        <v>0.23445659252053019</v>
      </c>
      <c r="K33" s="141">
        <v>48.061542000000003</v>
      </c>
      <c r="L33" s="142">
        <v>1</v>
      </c>
    </row>
    <row r="34" spans="2:12" x14ac:dyDescent="0.15">
      <c r="B34" s="169"/>
      <c r="C34" s="170"/>
      <c r="D34" s="170"/>
      <c r="E34" s="171"/>
      <c r="F34" s="170"/>
      <c r="G34" s="171"/>
      <c r="H34" s="170"/>
      <c r="I34" s="170"/>
      <c r="J34" s="171"/>
      <c r="K34" s="170"/>
      <c r="L34" s="171"/>
    </row>
    <row r="35" spans="2:12" ht="12" x14ac:dyDescent="0.2">
      <c r="B35" s="209" t="s">
        <v>82</v>
      </c>
      <c r="C35" s="209"/>
      <c r="D35" s="209"/>
      <c r="E35" s="209"/>
      <c r="F35" s="209"/>
      <c r="G35" s="209"/>
    </row>
    <row r="36" spans="2:12" x14ac:dyDescent="0.15">
      <c r="B36" s="236" t="s">
        <v>282</v>
      </c>
      <c r="C36" s="236"/>
      <c r="D36" s="236"/>
      <c r="E36" s="236"/>
      <c r="F36" s="236"/>
      <c r="G36" s="236"/>
      <c r="H36" s="236"/>
      <c r="I36" s="236"/>
      <c r="J36" s="236"/>
      <c r="K36" s="236"/>
      <c r="L36" s="236"/>
    </row>
    <row r="37" spans="2:12" ht="24.75" customHeight="1" x14ac:dyDescent="0.15">
      <c r="B37" s="236"/>
      <c r="C37" s="236"/>
      <c r="D37" s="236"/>
      <c r="E37" s="236"/>
      <c r="F37" s="236"/>
      <c r="G37" s="236"/>
      <c r="H37" s="236"/>
      <c r="I37" s="236"/>
      <c r="J37" s="236"/>
      <c r="K37" s="236"/>
      <c r="L37" s="236"/>
    </row>
    <row r="38" spans="2:12" ht="15.75" customHeight="1" x14ac:dyDescent="0.2">
      <c r="B38" s="204" t="s">
        <v>88</v>
      </c>
      <c r="C38" s="204"/>
      <c r="D38" s="204"/>
      <c r="E38" s="204"/>
      <c r="F38" s="204"/>
      <c r="G38" s="204"/>
      <c r="H38" s="204"/>
      <c r="I38" s="204"/>
      <c r="J38" s="204"/>
      <c r="K38" s="204"/>
      <c r="L38" s="204"/>
    </row>
  </sheetData>
  <mergeCells count="8">
    <mergeCell ref="H6:L6"/>
    <mergeCell ref="B36:L37"/>
    <mergeCell ref="B38:L38"/>
    <mergeCell ref="B35:G35"/>
    <mergeCell ref="B2:G2"/>
    <mergeCell ref="B3:G3"/>
    <mergeCell ref="B6:B7"/>
    <mergeCell ref="C6:G6"/>
  </mergeCells>
  <pageMargins left="0" right="0" top="0" bottom="0" header="0" footer="0"/>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0138-6811-45F4-9DA7-D493CF504819}">
  <sheetPr>
    <tabColor rgb="FFFF1D3D"/>
  </sheetPr>
  <dimension ref="A2:L29"/>
  <sheetViews>
    <sheetView showGridLines="0" workbookViewId="0">
      <selection activeCell="B6" sqref="B6:B7"/>
    </sheetView>
  </sheetViews>
  <sheetFormatPr baseColWidth="10" defaultColWidth="11.42578125" defaultRowHeight="10.5" x14ac:dyDescent="0.15"/>
  <cols>
    <col min="1" max="1" width="11.42578125" style="88"/>
    <col min="2" max="2" width="27.28515625" style="88" bestFit="1" customWidth="1"/>
    <col min="3" max="16384" width="11.42578125" style="88"/>
  </cols>
  <sheetData>
    <row r="2" spans="1:12" s="2" customFormat="1" ht="12" x14ac:dyDescent="0.2">
      <c r="A2" s="6" t="s">
        <v>129</v>
      </c>
      <c r="B2" s="210" t="s">
        <v>126</v>
      </c>
      <c r="C2" s="210"/>
      <c r="D2" s="210"/>
      <c r="E2" s="210"/>
      <c r="F2" s="210"/>
      <c r="G2" s="210"/>
    </row>
    <row r="3" spans="1:12" s="2" customFormat="1" ht="12" x14ac:dyDescent="0.2">
      <c r="A3" s="6"/>
      <c r="B3" s="210" t="s">
        <v>76</v>
      </c>
      <c r="C3" s="210"/>
      <c r="D3" s="210"/>
      <c r="E3" s="210"/>
      <c r="F3" s="210"/>
      <c r="G3" s="210"/>
    </row>
    <row r="4" spans="1:12" x14ac:dyDescent="0.15">
      <c r="B4" s="143"/>
      <c r="C4" s="143"/>
      <c r="D4" s="143"/>
      <c r="E4" s="143"/>
      <c r="F4" s="143"/>
      <c r="G4" s="143"/>
    </row>
    <row r="6" spans="1:12" ht="12.75" customHeight="1" x14ac:dyDescent="0.15">
      <c r="B6" s="234" t="s">
        <v>283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172">
        <v>1</v>
      </c>
      <c r="B8" s="132" t="s">
        <v>59</v>
      </c>
      <c r="C8" s="133">
        <v>16348.221246999999</v>
      </c>
      <c r="D8" s="133">
        <v>23736.571005000002</v>
      </c>
      <c r="E8" s="134">
        <v>0.45193600247830079</v>
      </c>
      <c r="F8" s="133">
        <v>7388.3497580000021</v>
      </c>
      <c r="G8" s="134">
        <v>0.42606869386469615</v>
      </c>
      <c r="H8" s="133">
        <v>4139.423769</v>
      </c>
      <c r="I8" s="133">
        <v>4466.0998719999998</v>
      </c>
      <c r="J8" s="134">
        <v>7.8918255590661124E-2</v>
      </c>
      <c r="K8" s="133">
        <v>326.67610299999978</v>
      </c>
      <c r="L8" s="134">
        <v>0.44766929133088418</v>
      </c>
    </row>
    <row r="9" spans="1:12" x14ac:dyDescent="0.15">
      <c r="A9" s="93">
        <v>2</v>
      </c>
      <c r="B9" s="135" t="s">
        <v>60</v>
      </c>
      <c r="C9" s="136">
        <v>4686.3760650000004</v>
      </c>
      <c r="D9" s="136">
        <v>5618.0177519999997</v>
      </c>
      <c r="E9" s="137">
        <v>0.19879789288741145</v>
      </c>
      <c r="F9" s="136">
        <v>931.64168699999937</v>
      </c>
      <c r="G9" s="137">
        <v>0.10084276642987322</v>
      </c>
      <c r="H9" s="136">
        <v>907.83630800000003</v>
      </c>
      <c r="I9" s="136">
        <v>970.25067200000001</v>
      </c>
      <c r="J9" s="137">
        <v>6.8750680546695975E-2</v>
      </c>
      <c r="K9" s="136">
        <v>62.414363999999978</v>
      </c>
      <c r="L9" s="137">
        <v>9.7255198763175843E-2</v>
      </c>
    </row>
    <row r="10" spans="1:12" x14ac:dyDescent="0.15">
      <c r="A10" s="172">
        <v>3</v>
      </c>
      <c r="B10" s="132" t="s">
        <v>64</v>
      </c>
      <c r="C10" s="133">
        <v>3468.4457640000001</v>
      </c>
      <c r="D10" s="133">
        <v>5212.0477840000003</v>
      </c>
      <c r="E10" s="134">
        <v>0.50270413281284343</v>
      </c>
      <c r="F10" s="133">
        <v>1743.6020200000003</v>
      </c>
      <c r="G10" s="134">
        <v>9.3555652634977712E-2</v>
      </c>
      <c r="H10" s="133">
        <v>866.18466799999999</v>
      </c>
      <c r="I10" s="133">
        <v>893.81758400000001</v>
      </c>
      <c r="J10" s="134">
        <v>3.1901876148193509E-2</v>
      </c>
      <c r="K10" s="133">
        <v>27.632916000000023</v>
      </c>
      <c r="L10" s="134">
        <v>8.9593760971846681E-2</v>
      </c>
    </row>
    <row r="11" spans="1:12" x14ac:dyDescent="0.15">
      <c r="A11" s="93">
        <v>4</v>
      </c>
      <c r="B11" s="135" t="s">
        <v>61</v>
      </c>
      <c r="C11" s="136">
        <v>3942.0416220000002</v>
      </c>
      <c r="D11" s="136">
        <v>4238.6601339999997</v>
      </c>
      <c r="E11" s="137">
        <v>7.524489603169382E-2</v>
      </c>
      <c r="F11" s="136">
        <v>296.61851199999955</v>
      </c>
      <c r="G11" s="137">
        <v>7.6083457322008316E-2</v>
      </c>
      <c r="H11" s="136">
        <v>774.60063200000002</v>
      </c>
      <c r="I11" s="136">
        <v>803.14696600000002</v>
      </c>
      <c r="J11" s="137">
        <v>3.6852970189675816E-2</v>
      </c>
      <c r="K11" s="136">
        <v>28.546334000000002</v>
      </c>
      <c r="L11" s="137">
        <v>8.0505193212967577E-2</v>
      </c>
    </row>
    <row r="12" spans="1:12" x14ac:dyDescent="0.15">
      <c r="A12" s="172">
        <v>5</v>
      </c>
      <c r="B12" s="132" t="s">
        <v>66</v>
      </c>
      <c r="C12" s="133">
        <v>2075.2545490000002</v>
      </c>
      <c r="D12" s="133">
        <v>3156.9755190000001</v>
      </c>
      <c r="E12" s="134">
        <v>0.521247367230804</v>
      </c>
      <c r="F12" s="133">
        <v>1081.7209699999999</v>
      </c>
      <c r="G12" s="134">
        <v>5.6667344059924005E-2</v>
      </c>
      <c r="H12" s="133">
        <v>353.239914</v>
      </c>
      <c r="I12" s="133">
        <v>576.84996100000001</v>
      </c>
      <c r="J12" s="134">
        <v>0.63302599207404397</v>
      </c>
      <c r="K12" s="133">
        <v>223.61004700000001</v>
      </c>
      <c r="L12" s="134">
        <v>5.7821817838004275E-2</v>
      </c>
    </row>
    <row r="13" spans="1:12" x14ac:dyDescent="0.15">
      <c r="A13" s="93">
        <v>6</v>
      </c>
      <c r="B13" s="135" t="s">
        <v>62</v>
      </c>
      <c r="C13" s="136">
        <v>3088.2895440000002</v>
      </c>
      <c r="D13" s="136">
        <v>3149.506652</v>
      </c>
      <c r="E13" s="137">
        <v>1.9822334378890583E-2</v>
      </c>
      <c r="F13" s="136">
        <v>61.217107999999826</v>
      </c>
      <c r="G13" s="137">
        <v>5.6533278764365147E-2</v>
      </c>
      <c r="H13" s="136">
        <v>507.06249200000002</v>
      </c>
      <c r="I13" s="136">
        <v>501.30315400000001</v>
      </c>
      <c r="J13" s="137">
        <v>-1.1358241027222382E-2</v>
      </c>
      <c r="K13" s="136">
        <v>-5.7593380000000138</v>
      </c>
      <c r="L13" s="137">
        <v>5.0249218361661643E-2</v>
      </c>
    </row>
    <row r="14" spans="1:12" x14ac:dyDescent="0.15">
      <c r="A14" s="172">
        <v>7</v>
      </c>
      <c r="B14" s="132" t="s">
        <v>65</v>
      </c>
      <c r="C14" s="133">
        <v>3011.6418570000001</v>
      </c>
      <c r="D14" s="133">
        <v>2314.8911330000001</v>
      </c>
      <c r="E14" s="134">
        <v>-0.23135245061776943</v>
      </c>
      <c r="F14" s="133">
        <v>-696.75072399999999</v>
      </c>
      <c r="G14" s="134">
        <v>4.1552027092224754E-2</v>
      </c>
      <c r="H14" s="133">
        <v>408.81805200000002</v>
      </c>
      <c r="I14" s="133">
        <v>253.152265</v>
      </c>
      <c r="J14" s="134">
        <v>-0.38077033594397147</v>
      </c>
      <c r="K14" s="133">
        <v>-155.66578700000002</v>
      </c>
      <c r="L14" s="134">
        <v>2.5375271113363539E-2</v>
      </c>
    </row>
    <row r="15" spans="1:12" x14ac:dyDescent="0.15">
      <c r="A15" s="93">
        <v>8</v>
      </c>
      <c r="B15" s="135" t="s">
        <v>63</v>
      </c>
      <c r="C15" s="136">
        <v>2070.0810299999998</v>
      </c>
      <c r="D15" s="136">
        <v>1909.468067</v>
      </c>
      <c r="E15" s="137">
        <v>-7.7587766214156306E-2</v>
      </c>
      <c r="F15" s="136">
        <v>-160.61296299999981</v>
      </c>
      <c r="G15" s="137">
        <v>3.4274730124737154E-2</v>
      </c>
      <c r="H15" s="136">
        <v>398.07266700000002</v>
      </c>
      <c r="I15" s="136">
        <v>337.27505000000002</v>
      </c>
      <c r="J15" s="137">
        <v>-0.15272994616332203</v>
      </c>
      <c r="K15" s="136">
        <v>-60.797617000000002</v>
      </c>
      <c r="L15" s="137">
        <v>3.3807502506537891E-2</v>
      </c>
    </row>
    <row r="16" spans="1:12" x14ac:dyDescent="0.15">
      <c r="A16" s="172">
        <v>9</v>
      </c>
      <c r="B16" s="132" t="s">
        <v>67</v>
      </c>
      <c r="C16" s="133">
        <v>2133.9542919999999</v>
      </c>
      <c r="D16" s="133">
        <v>1845.5387820000001</v>
      </c>
      <c r="E16" s="134">
        <v>-0.13515543003017605</v>
      </c>
      <c r="F16" s="133">
        <v>-288.41550999999981</v>
      </c>
      <c r="G16" s="134">
        <v>3.3127206880797823E-2</v>
      </c>
      <c r="H16" s="133">
        <v>365.85199999999998</v>
      </c>
      <c r="I16" s="133">
        <v>390.31515200000001</v>
      </c>
      <c r="J16" s="134">
        <v>6.6866251927008902E-2</v>
      </c>
      <c r="K16" s="133">
        <v>24.463152000000036</v>
      </c>
      <c r="L16" s="134">
        <v>3.9124093168408744E-2</v>
      </c>
    </row>
    <row r="17" spans="1:12" x14ac:dyDescent="0.15">
      <c r="A17" s="93">
        <v>10</v>
      </c>
      <c r="B17" s="135" t="s">
        <v>68</v>
      </c>
      <c r="C17" s="136">
        <v>1630.469519</v>
      </c>
      <c r="D17" s="136">
        <v>1498.253142</v>
      </c>
      <c r="E17" s="137">
        <v>-8.1090983584342635E-2</v>
      </c>
      <c r="F17" s="136">
        <v>-132.21637699999997</v>
      </c>
      <c r="G17" s="137">
        <v>2.6893469960600026E-2</v>
      </c>
      <c r="H17" s="136">
        <v>253.21699799999999</v>
      </c>
      <c r="I17" s="136">
        <v>228.84831500000001</v>
      </c>
      <c r="J17" s="137">
        <v>-9.6236363247620416E-2</v>
      </c>
      <c r="K17" s="136">
        <v>-24.368682999999976</v>
      </c>
      <c r="L17" s="137">
        <v>2.2939111514413749E-2</v>
      </c>
    </row>
    <row r="18" spans="1:12" x14ac:dyDescent="0.15">
      <c r="A18" s="172">
        <v>11</v>
      </c>
      <c r="B18" s="132" t="s">
        <v>75</v>
      </c>
      <c r="C18" s="133">
        <v>855.96835899999996</v>
      </c>
      <c r="D18" s="133">
        <v>845.63916900000004</v>
      </c>
      <c r="E18" s="134">
        <v>-1.2067256799149884E-2</v>
      </c>
      <c r="F18" s="133">
        <v>-10.329189999999926</v>
      </c>
      <c r="G18" s="134">
        <v>1.5179124909860038E-2</v>
      </c>
      <c r="H18" s="133">
        <v>149.265323</v>
      </c>
      <c r="I18" s="133">
        <v>144.23316399999999</v>
      </c>
      <c r="J18" s="134">
        <v>-3.3712847022077663E-2</v>
      </c>
      <c r="K18" s="133">
        <v>-5.0321590000000072</v>
      </c>
      <c r="L18" s="134">
        <v>1.4457526738061086E-2</v>
      </c>
    </row>
    <row r="19" spans="1:12" x14ac:dyDescent="0.15">
      <c r="A19" s="93">
        <v>12</v>
      </c>
      <c r="B19" s="135" t="s">
        <v>69</v>
      </c>
      <c r="C19" s="136">
        <v>648.31851400000005</v>
      </c>
      <c r="D19" s="136">
        <v>706.24006199999997</v>
      </c>
      <c r="E19" s="137">
        <v>8.9341190709848917E-2</v>
      </c>
      <c r="F19" s="136">
        <v>57.921547999999916</v>
      </c>
      <c r="G19" s="137">
        <v>1.2676927122619242E-2</v>
      </c>
      <c r="H19" s="136">
        <v>144.96478300000001</v>
      </c>
      <c r="I19" s="136">
        <v>114.81404999999999</v>
      </c>
      <c r="J19" s="137">
        <v>-0.20798660458105889</v>
      </c>
      <c r="K19" s="136">
        <v>-30.150733000000017</v>
      </c>
      <c r="L19" s="137">
        <v>1.1508637484927409E-2</v>
      </c>
    </row>
    <row r="20" spans="1:12" x14ac:dyDescent="0.15">
      <c r="A20" s="172">
        <v>13</v>
      </c>
      <c r="B20" s="132" t="s">
        <v>70</v>
      </c>
      <c r="C20" s="133">
        <v>576.08611199999996</v>
      </c>
      <c r="D20" s="133">
        <v>650.699614</v>
      </c>
      <c r="E20" s="134">
        <v>0.12951796692505591</v>
      </c>
      <c r="F20" s="133">
        <v>74.61350200000004</v>
      </c>
      <c r="G20" s="134">
        <v>1.1679982528935708E-2</v>
      </c>
      <c r="H20" s="133">
        <v>79.600862000000006</v>
      </c>
      <c r="I20" s="133">
        <v>112.89342499999999</v>
      </c>
      <c r="J20" s="134">
        <v>0.41824374967195688</v>
      </c>
      <c r="K20" s="133">
        <v>33.292562999999987</v>
      </c>
      <c r="L20" s="134">
        <v>1.131611943622615E-2</v>
      </c>
    </row>
    <row r="21" spans="1:12" x14ac:dyDescent="0.15">
      <c r="A21" s="93">
        <v>14</v>
      </c>
      <c r="B21" s="135" t="s">
        <v>72</v>
      </c>
      <c r="C21" s="136">
        <v>193.11057600000001</v>
      </c>
      <c r="D21" s="136">
        <v>268.20315399999998</v>
      </c>
      <c r="E21" s="137">
        <v>0.38885792562702504</v>
      </c>
      <c r="F21" s="136">
        <v>75.092577999999975</v>
      </c>
      <c r="G21" s="137">
        <v>4.8142154775051909E-3</v>
      </c>
      <c r="H21" s="136">
        <v>23.984563999999999</v>
      </c>
      <c r="I21" s="136">
        <v>49.990616000000003</v>
      </c>
      <c r="J21" s="137">
        <v>1.0842828746021818</v>
      </c>
      <c r="K21" s="136">
        <v>26.006052000000004</v>
      </c>
      <c r="L21" s="137">
        <v>5.0109187611813363E-3</v>
      </c>
    </row>
    <row r="22" spans="1:12" x14ac:dyDescent="0.15">
      <c r="A22" s="172">
        <v>15</v>
      </c>
      <c r="B22" s="132" t="s">
        <v>71</v>
      </c>
      <c r="C22" s="133">
        <v>398.597442</v>
      </c>
      <c r="D22" s="133">
        <v>244.53407999999999</v>
      </c>
      <c r="E22" s="134">
        <v>-0.38651367461610553</v>
      </c>
      <c r="F22" s="133">
        <v>-154.06336200000001</v>
      </c>
      <c r="G22" s="134">
        <v>4.3893583470442426E-3</v>
      </c>
      <c r="H22" s="133">
        <v>79.624116999999998</v>
      </c>
      <c r="I22" s="133">
        <v>48.128507999999997</v>
      </c>
      <c r="J22" s="134">
        <v>-0.39555363609244176</v>
      </c>
      <c r="K22" s="133">
        <v>-31.495609000000002</v>
      </c>
      <c r="L22" s="134">
        <v>4.8242662919950018E-3</v>
      </c>
    </row>
    <row r="23" spans="1:12" x14ac:dyDescent="0.15">
      <c r="A23" s="93">
        <v>16</v>
      </c>
      <c r="B23" s="135" t="s">
        <v>73</v>
      </c>
      <c r="C23" s="136">
        <v>143.376172</v>
      </c>
      <c r="D23" s="136">
        <v>171.90127799999999</v>
      </c>
      <c r="E23" s="137">
        <v>0.19895290550789713</v>
      </c>
      <c r="F23" s="136">
        <v>28.525105999999994</v>
      </c>
      <c r="G23" s="137">
        <v>3.0856079833815916E-3</v>
      </c>
      <c r="H23" s="136">
        <v>45.121054000000001</v>
      </c>
      <c r="I23" s="136">
        <v>47.262892999999998</v>
      </c>
      <c r="J23" s="137">
        <v>4.7468727126808608E-2</v>
      </c>
      <c r="K23" s="136">
        <v>2.1418389999999974</v>
      </c>
      <c r="L23" s="137">
        <v>4.7374994787302881E-3</v>
      </c>
    </row>
    <row r="24" spans="1:12" x14ac:dyDescent="0.15">
      <c r="A24" s="172">
        <v>17</v>
      </c>
      <c r="B24" s="132" t="s">
        <v>74</v>
      </c>
      <c r="C24" s="133">
        <v>121.582099</v>
      </c>
      <c r="D24" s="133">
        <v>143.519396</v>
      </c>
      <c r="E24" s="134">
        <v>0.18043196474178336</v>
      </c>
      <c r="F24" s="133">
        <v>21.937297000000001</v>
      </c>
      <c r="G24" s="134">
        <v>2.5761564964496895E-3</v>
      </c>
      <c r="H24" s="133">
        <v>26.185220999999999</v>
      </c>
      <c r="I24" s="133">
        <v>37.955703999999997</v>
      </c>
      <c r="J24" s="134">
        <v>0.44950863695211885</v>
      </c>
      <c r="K24" s="133">
        <v>11.770482999999999</v>
      </c>
      <c r="L24" s="134">
        <v>3.804573027614732E-3</v>
      </c>
    </row>
    <row r="25" spans="1:12" ht="11.25" thickBot="1" x14ac:dyDescent="0.2">
      <c r="B25" s="140" t="s">
        <v>19</v>
      </c>
      <c r="C25" s="141">
        <v>45391.814762999995</v>
      </c>
      <c r="D25" s="141">
        <v>55710.666723000002</v>
      </c>
      <c r="E25" s="142">
        <v>0.22732847351173024</v>
      </c>
      <c r="F25" s="141">
        <v>10318.851960000007</v>
      </c>
      <c r="G25" s="142">
        <v>1</v>
      </c>
      <c r="H25" s="141">
        <v>9523.0534239999961</v>
      </c>
      <c r="I25" s="141">
        <v>9976.3373509999983</v>
      </c>
      <c r="J25" s="142">
        <v>4.7598591210003649E-2</v>
      </c>
      <c r="K25" s="141">
        <v>453.28392700000222</v>
      </c>
      <c r="L25" s="142">
        <v>1</v>
      </c>
    </row>
    <row r="26" spans="1:12" x14ac:dyDescent="0.15">
      <c r="G26" s="173"/>
    </row>
    <row r="27" spans="1:12" ht="12" x14ac:dyDescent="0.2">
      <c r="B27" s="209" t="s">
        <v>82</v>
      </c>
      <c r="C27" s="209"/>
      <c r="D27" s="209"/>
      <c r="E27" s="209"/>
      <c r="F27" s="209"/>
      <c r="G27" s="209"/>
    </row>
    <row r="28" spans="1:12" ht="25.5" customHeight="1" x14ac:dyDescent="0.15">
      <c r="B28" s="205" t="s">
        <v>87</v>
      </c>
      <c r="C28" s="205"/>
      <c r="D28" s="205"/>
      <c r="E28" s="205"/>
      <c r="F28" s="205"/>
      <c r="G28" s="205"/>
      <c r="H28" s="205"/>
      <c r="I28" s="205"/>
      <c r="J28" s="205"/>
      <c r="K28" s="205"/>
      <c r="L28" s="205"/>
    </row>
    <row r="29" spans="1:12" ht="15.75" customHeight="1" x14ac:dyDescent="0.2">
      <c r="B29" s="204" t="s">
        <v>88</v>
      </c>
      <c r="C29" s="204"/>
      <c r="D29" s="204"/>
      <c r="E29" s="204"/>
      <c r="F29" s="204"/>
      <c r="G29" s="204"/>
      <c r="H29" s="204"/>
      <c r="I29" s="204"/>
      <c r="J29" s="204"/>
      <c r="K29" s="204"/>
      <c r="L29" s="204"/>
    </row>
  </sheetData>
  <mergeCells count="8">
    <mergeCell ref="H6:L6"/>
    <mergeCell ref="B28:L28"/>
    <mergeCell ref="B29:L29"/>
    <mergeCell ref="B27:G27"/>
    <mergeCell ref="B2:G2"/>
    <mergeCell ref="B3:G3"/>
    <mergeCell ref="B6:B7"/>
    <mergeCell ref="C6:G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3898-8974-475C-A66B-EF39AF0902DF}">
  <sheetPr>
    <tabColor rgb="FFFF1D3D"/>
  </sheetPr>
  <dimension ref="A2:L29"/>
  <sheetViews>
    <sheetView showGridLines="0" zoomScaleNormal="100" workbookViewId="0">
      <selection activeCell="H31" sqref="H31"/>
    </sheetView>
  </sheetViews>
  <sheetFormatPr baseColWidth="10" defaultColWidth="11.42578125" defaultRowHeight="10.5" x14ac:dyDescent="0.15"/>
  <cols>
    <col min="1" max="1" width="11.42578125" style="88"/>
    <col min="2" max="2" width="27.28515625" style="88" bestFit="1" customWidth="1"/>
    <col min="3" max="16384" width="11.42578125" style="88"/>
  </cols>
  <sheetData>
    <row r="2" spans="1:12" ht="12" x14ac:dyDescent="0.2">
      <c r="A2" s="6" t="s">
        <v>142</v>
      </c>
      <c r="B2" s="210" t="s">
        <v>170</v>
      </c>
      <c r="C2" s="210"/>
      <c r="D2" s="210"/>
      <c r="E2" s="210"/>
      <c r="F2" s="210"/>
      <c r="G2" s="210"/>
    </row>
    <row r="3" spans="1:12" ht="12" x14ac:dyDescent="0.2">
      <c r="A3" s="6"/>
      <c r="B3" s="210" t="s">
        <v>76</v>
      </c>
      <c r="C3" s="210"/>
      <c r="D3" s="210"/>
      <c r="E3" s="210"/>
      <c r="F3" s="210"/>
      <c r="G3" s="210"/>
    </row>
    <row r="6" spans="1:12" ht="12.75" customHeight="1" x14ac:dyDescent="0.15">
      <c r="B6" s="234" t="s">
        <v>93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60</v>
      </c>
      <c r="C8" s="133">
        <v>3128.1079730000001</v>
      </c>
      <c r="D8" s="133">
        <v>3739.2059610000001</v>
      </c>
      <c r="E8" s="134">
        <v>0.19535706352678384</v>
      </c>
      <c r="F8" s="133">
        <v>611.09798799999999</v>
      </c>
      <c r="G8" s="134">
        <v>0.17427566447992265</v>
      </c>
      <c r="H8" s="133">
        <v>644.43310599999995</v>
      </c>
      <c r="I8" s="133">
        <v>665.05733999999995</v>
      </c>
      <c r="J8" s="134">
        <v>3.2003684801382715E-2</v>
      </c>
      <c r="K8" s="133">
        <v>20.624234000000001</v>
      </c>
      <c r="L8" s="134">
        <v>0.18144320232996242</v>
      </c>
    </row>
    <row r="9" spans="1:12" x14ac:dyDescent="0.15">
      <c r="A9" s="93">
        <v>2</v>
      </c>
      <c r="B9" s="135" t="s">
        <v>62</v>
      </c>
      <c r="C9" s="136">
        <v>3082.7269959999999</v>
      </c>
      <c r="D9" s="136">
        <v>3137.8395019999998</v>
      </c>
      <c r="E9" s="137">
        <v>1.7877841946922768E-2</v>
      </c>
      <c r="F9" s="136">
        <v>55.112505999999939</v>
      </c>
      <c r="G9" s="137">
        <v>0.14624737710253119</v>
      </c>
      <c r="H9" s="136">
        <v>503.953102</v>
      </c>
      <c r="I9" s="136">
        <v>494.41804500000001</v>
      </c>
      <c r="J9" s="137">
        <v>-1.8920524473723721E-2</v>
      </c>
      <c r="K9" s="136">
        <v>-9.5350569999999948</v>
      </c>
      <c r="L9" s="137">
        <v>0.13488881030095762</v>
      </c>
    </row>
    <row r="10" spans="1:12" x14ac:dyDescent="0.15">
      <c r="A10" s="93">
        <v>3</v>
      </c>
      <c r="B10" s="132" t="s">
        <v>59</v>
      </c>
      <c r="C10" s="133">
        <v>1632.1827989999999</v>
      </c>
      <c r="D10" s="133">
        <v>2693.333658</v>
      </c>
      <c r="E10" s="134">
        <v>0.65014216523427537</v>
      </c>
      <c r="F10" s="133">
        <v>1061.1508590000001</v>
      </c>
      <c r="G10" s="134">
        <v>0.12552999695918349</v>
      </c>
      <c r="H10" s="133">
        <v>319.44262600000002</v>
      </c>
      <c r="I10" s="133">
        <v>648.28228000000001</v>
      </c>
      <c r="J10" s="134">
        <v>1.0294169507609796</v>
      </c>
      <c r="K10" s="133">
        <v>328.839654</v>
      </c>
      <c r="L10" s="134">
        <v>0.17686657348518153</v>
      </c>
    </row>
    <row r="11" spans="1:12" x14ac:dyDescent="0.15">
      <c r="A11" s="93">
        <v>4</v>
      </c>
      <c r="B11" s="135" t="s">
        <v>64</v>
      </c>
      <c r="C11" s="136">
        <v>1391.5547120000001</v>
      </c>
      <c r="D11" s="136">
        <v>2400.330872</v>
      </c>
      <c r="E11" s="137">
        <v>0.72492741485539214</v>
      </c>
      <c r="F11" s="136">
        <v>1008.7761599999999</v>
      </c>
      <c r="G11" s="137">
        <v>0.11187382081986154</v>
      </c>
      <c r="H11" s="136">
        <v>322.42757</v>
      </c>
      <c r="I11" s="136">
        <v>393.932635</v>
      </c>
      <c r="J11" s="137">
        <v>0.22177093912905765</v>
      </c>
      <c r="K11" s="136">
        <v>71.505065000000002</v>
      </c>
      <c r="L11" s="137">
        <v>0.10747403945151593</v>
      </c>
    </row>
    <row r="12" spans="1:12" x14ac:dyDescent="0.15">
      <c r="A12" s="93">
        <v>5</v>
      </c>
      <c r="B12" s="132" t="s">
        <v>65</v>
      </c>
      <c r="C12" s="133">
        <v>2787.226424</v>
      </c>
      <c r="D12" s="133">
        <v>2295.8658030000001</v>
      </c>
      <c r="E12" s="134">
        <v>-0.17629017031735772</v>
      </c>
      <c r="F12" s="133">
        <v>-491.36062099999981</v>
      </c>
      <c r="G12" s="134">
        <v>0.10700494772091967</v>
      </c>
      <c r="H12" s="133">
        <v>304.68755399999998</v>
      </c>
      <c r="I12" s="133">
        <v>248.629234</v>
      </c>
      <c r="J12" s="134">
        <v>-0.18398624841761668</v>
      </c>
      <c r="K12" s="133">
        <v>-56.058319999999981</v>
      </c>
      <c r="L12" s="134">
        <v>6.7831872075580099E-2</v>
      </c>
    </row>
    <row r="13" spans="1:12" x14ac:dyDescent="0.15">
      <c r="A13" s="93">
        <v>6</v>
      </c>
      <c r="B13" s="135" t="s">
        <v>68</v>
      </c>
      <c r="C13" s="136">
        <v>1559.644679</v>
      </c>
      <c r="D13" s="136">
        <v>1432.091543</v>
      </c>
      <c r="E13" s="137">
        <v>-8.1783458577105783E-2</v>
      </c>
      <c r="F13" s="136">
        <v>-127.55313599999999</v>
      </c>
      <c r="G13" s="137">
        <v>6.6746445062270995E-2</v>
      </c>
      <c r="H13" s="136">
        <v>243.500608</v>
      </c>
      <c r="I13" s="136">
        <v>216.91150300000001</v>
      </c>
      <c r="J13" s="137">
        <v>-0.10919523042833634</v>
      </c>
      <c r="K13" s="136">
        <v>-26.589104999999989</v>
      </c>
      <c r="L13" s="137">
        <v>5.9178532976608085E-2</v>
      </c>
    </row>
    <row r="14" spans="1:12" x14ac:dyDescent="0.15">
      <c r="A14" s="93">
        <v>7</v>
      </c>
      <c r="B14" s="132" t="s">
        <v>61</v>
      </c>
      <c r="C14" s="133">
        <v>1380.113938</v>
      </c>
      <c r="D14" s="133">
        <v>1276.6596489999999</v>
      </c>
      <c r="E14" s="134">
        <v>-7.4960687050173114E-2</v>
      </c>
      <c r="F14" s="133">
        <v>-103.45428900000002</v>
      </c>
      <c r="G14" s="134">
        <v>5.95021271801454E-2</v>
      </c>
      <c r="H14" s="133">
        <v>258.98692899999998</v>
      </c>
      <c r="I14" s="133">
        <v>209.951042</v>
      </c>
      <c r="J14" s="134">
        <v>-0.1893373043548463</v>
      </c>
      <c r="K14" s="133">
        <v>-49.035886999999974</v>
      </c>
      <c r="L14" s="134">
        <v>5.7279556365760043E-2</v>
      </c>
    </row>
    <row r="15" spans="1:12" x14ac:dyDescent="0.15">
      <c r="A15" s="93">
        <v>8</v>
      </c>
      <c r="B15" s="135" t="s">
        <v>63</v>
      </c>
      <c r="C15" s="136">
        <v>1308.2560539999999</v>
      </c>
      <c r="D15" s="136">
        <v>1233.043095</v>
      </c>
      <c r="E15" s="137">
        <v>-5.7491007796245941E-2</v>
      </c>
      <c r="F15" s="136">
        <v>-75.212958999999955</v>
      </c>
      <c r="G15" s="137">
        <v>5.7469261376561387E-2</v>
      </c>
      <c r="H15" s="136">
        <v>288.30199199999998</v>
      </c>
      <c r="I15" s="136">
        <v>203.05153899999999</v>
      </c>
      <c r="J15" s="137">
        <v>-0.29569845289171637</v>
      </c>
      <c r="K15" s="136">
        <v>-85.250452999999993</v>
      </c>
      <c r="L15" s="137">
        <v>5.5397210523512541E-2</v>
      </c>
    </row>
    <row r="16" spans="1:12" x14ac:dyDescent="0.15">
      <c r="A16" s="93">
        <v>9</v>
      </c>
      <c r="B16" s="132" t="s">
        <v>69</v>
      </c>
      <c r="C16" s="133">
        <v>630.53466700000001</v>
      </c>
      <c r="D16" s="133">
        <v>697.49251800000002</v>
      </c>
      <c r="E16" s="134">
        <v>0.10619218023106725</v>
      </c>
      <c r="F16" s="133">
        <v>66.957851000000005</v>
      </c>
      <c r="G16" s="134">
        <v>3.2508498679146285E-2</v>
      </c>
      <c r="H16" s="133">
        <v>140.089124</v>
      </c>
      <c r="I16" s="133">
        <v>113.34836900000001</v>
      </c>
      <c r="J16" s="134">
        <v>-0.19088387618156566</v>
      </c>
      <c r="K16" s="133">
        <v>-26.740754999999993</v>
      </c>
      <c r="L16" s="134">
        <v>3.092408701216386E-2</v>
      </c>
    </row>
    <row r="17" spans="1:12" x14ac:dyDescent="0.15">
      <c r="A17" s="93">
        <v>10</v>
      </c>
      <c r="B17" s="135" t="s">
        <v>75</v>
      </c>
      <c r="C17" s="136">
        <v>687.255807</v>
      </c>
      <c r="D17" s="136">
        <v>613.81092699999999</v>
      </c>
      <c r="E17" s="137">
        <v>-0.10686687438932041</v>
      </c>
      <c r="F17" s="136">
        <v>-73.444880000000012</v>
      </c>
      <c r="G17" s="137">
        <v>2.860829499195439E-2</v>
      </c>
      <c r="H17" s="136">
        <v>110.594717</v>
      </c>
      <c r="I17" s="136">
        <v>112.74360799999999</v>
      </c>
      <c r="J17" s="137">
        <v>1.9430322336283057E-2</v>
      </c>
      <c r="K17" s="136">
        <v>2.1488909999999919</v>
      </c>
      <c r="L17" s="137">
        <v>3.0759094062105939E-2</v>
      </c>
    </row>
    <row r="18" spans="1:12" x14ac:dyDescent="0.15">
      <c r="A18" s="93">
        <v>11</v>
      </c>
      <c r="B18" s="132" t="s">
        <v>70</v>
      </c>
      <c r="C18" s="133">
        <v>370.79474399999998</v>
      </c>
      <c r="D18" s="133">
        <v>451.763982</v>
      </c>
      <c r="E18" s="134">
        <v>0.21836673607218127</v>
      </c>
      <c r="F18" s="133">
        <v>80.969238000000018</v>
      </c>
      <c r="G18" s="134">
        <v>2.1055665018807939E-2</v>
      </c>
      <c r="H18" s="133">
        <v>68.836815999999999</v>
      </c>
      <c r="I18" s="133">
        <v>80.746036000000004</v>
      </c>
      <c r="J18" s="134">
        <v>0.17300654928606818</v>
      </c>
      <c r="K18" s="133">
        <v>11.909220000000005</v>
      </c>
      <c r="L18" s="134">
        <v>2.2029407791049161E-2</v>
      </c>
    </row>
    <row r="19" spans="1:12" x14ac:dyDescent="0.15">
      <c r="A19" s="93">
        <v>12</v>
      </c>
      <c r="B19" s="135" t="s">
        <v>66</v>
      </c>
      <c r="C19" s="136">
        <v>325.11939599999999</v>
      </c>
      <c r="D19" s="136">
        <v>418.136641</v>
      </c>
      <c r="E19" s="137">
        <v>0.28610180181314071</v>
      </c>
      <c r="F19" s="136">
        <v>93.017245000000003</v>
      </c>
      <c r="G19" s="137">
        <v>1.9488373123525266E-2</v>
      </c>
      <c r="H19" s="136">
        <v>67.356209000000007</v>
      </c>
      <c r="I19" s="136">
        <v>77.089478999999997</v>
      </c>
      <c r="J19" s="137">
        <v>0.14450442126278196</v>
      </c>
      <c r="K19" s="136">
        <v>9.7332699999999903</v>
      </c>
      <c r="L19" s="137">
        <v>2.1031813491011752E-2</v>
      </c>
    </row>
    <row r="20" spans="1:12" x14ac:dyDescent="0.15">
      <c r="A20" s="93">
        <v>13</v>
      </c>
      <c r="B20" s="132" t="s">
        <v>67</v>
      </c>
      <c r="C20" s="133">
        <v>383.69030800000002</v>
      </c>
      <c r="D20" s="133">
        <v>332.662307</v>
      </c>
      <c r="E20" s="134">
        <v>-0.13299267647907331</v>
      </c>
      <c r="F20" s="133">
        <v>-51.028001000000017</v>
      </c>
      <c r="G20" s="134">
        <v>1.5504613868433289E-2</v>
      </c>
      <c r="H20" s="133">
        <v>59.096902999999998</v>
      </c>
      <c r="I20" s="133">
        <v>38.981181999999997</v>
      </c>
      <c r="J20" s="134">
        <v>-0.34038536672556263</v>
      </c>
      <c r="K20" s="133">
        <v>-20.115721000000001</v>
      </c>
      <c r="L20" s="134">
        <v>1.0634978470709142E-2</v>
      </c>
    </row>
    <row r="21" spans="1:12" x14ac:dyDescent="0.15">
      <c r="A21" s="93">
        <v>14</v>
      </c>
      <c r="B21" s="135" t="s">
        <v>72</v>
      </c>
      <c r="C21" s="136">
        <v>186.56833</v>
      </c>
      <c r="D21" s="136">
        <v>265.93743999999998</v>
      </c>
      <c r="E21" s="137">
        <v>0.42541577126192842</v>
      </c>
      <c r="F21" s="136">
        <v>79.369109999999978</v>
      </c>
      <c r="G21" s="137">
        <v>1.2394723518705249E-2</v>
      </c>
      <c r="H21" s="136">
        <v>18.481114000000002</v>
      </c>
      <c r="I21" s="136">
        <v>49.411450000000002</v>
      </c>
      <c r="J21" s="137">
        <v>1.6736185924722933</v>
      </c>
      <c r="K21" s="136">
        <v>30.930336</v>
      </c>
      <c r="L21" s="137">
        <v>1.3480599612308351E-2</v>
      </c>
    </row>
    <row r="22" spans="1:12" x14ac:dyDescent="0.15">
      <c r="A22" s="93">
        <v>15</v>
      </c>
      <c r="B22" s="132" t="s">
        <v>71</v>
      </c>
      <c r="C22" s="133">
        <v>228.10018500000001</v>
      </c>
      <c r="D22" s="133">
        <v>183.674646</v>
      </c>
      <c r="E22" s="134">
        <v>-0.19476327474263122</v>
      </c>
      <c r="F22" s="133">
        <v>-44.425539000000015</v>
      </c>
      <c r="G22" s="134">
        <v>8.5606466489489448E-3</v>
      </c>
      <c r="H22" s="133">
        <v>59.962556999999997</v>
      </c>
      <c r="I22" s="133">
        <v>32.840401999999997</v>
      </c>
      <c r="J22" s="134">
        <v>-0.45231818583053418</v>
      </c>
      <c r="K22" s="133">
        <v>-27.122154999999999</v>
      </c>
      <c r="L22" s="134">
        <v>8.9596300142831334E-3</v>
      </c>
    </row>
    <row r="23" spans="1:12" x14ac:dyDescent="0.15">
      <c r="A23" s="93">
        <v>16</v>
      </c>
      <c r="B23" s="135" t="s">
        <v>73</v>
      </c>
      <c r="C23" s="136">
        <v>120.882728</v>
      </c>
      <c r="D23" s="136">
        <v>160.94771800000001</v>
      </c>
      <c r="E23" s="137">
        <v>0.33143684513804161</v>
      </c>
      <c r="F23" s="136">
        <v>40.064990000000009</v>
      </c>
      <c r="G23" s="137">
        <v>7.5013975677006598E-3</v>
      </c>
      <c r="H23" s="136">
        <v>33.873880999999997</v>
      </c>
      <c r="I23" s="136">
        <v>47.251581999999999</v>
      </c>
      <c r="J23" s="137">
        <v>0.39492672835451015</v>
      </c>
      <c r="K23" s="136">
        <v>13.377701000000002</v>
      </c>
      <c r="L23" s="137">
        <v>1.2891337088673904E-2</v>
      </c>
    </row>
    <row r="24" spans="1:12" x14ac:dyDescent="0.15">
      <c r="A24" s="93">
        <v>17</v>
      </c>
      <c r="B24" s="132" t="s">
        <v>74</v>
      </c>
      <c r="C24" s="133">
        <v>108.557761</v>
      </c>
      <c r="D24" s="133">
        <v>122.901366</v>
      </c>
      <c r="E24" s="134">
        <v>0.13212878441735731</v>
      </c>
      <c r="F24" s="133">
        <v>14.343604999999997</v>
      </c>
      <c r="G24" s="134">
        <v>5.7281458813817328E-3</v>
      </c>
      <c r="H24" s="133">
        <v>23.435898000000002</v>
      </c>
      <c r="I24" s="133">
        <v>32.729066000000003</v>
      </c>
      <c r="J24" s="134">
        <v>0.3965356053350293</v>
      </c>
      <c r="K24" s="133">
        <v>9.2931680000000014</v>
      </c>
      <c r="L24" s="134">
        <v>8.9292549486164538E-3</v>
      </c>
    </row>
    <row r="25" spans="1:12" ht="11.25" thickBot="1" x14ac:dyDescent="0.2">
      <c r="B25" s="140" t="s">
        <v>19</v>
      </c>
      <c r="C25" s="141">
        <v>19311.317500999998</v>
      </c>
      <c r="D25" s="141">
        <v>21455.697627999998</v>
      </c>
      <c r="E25" s="142">
        <v>0.11104266329259804</v>
      </c>
      <c r="F25" s="141">
        <v>2144.3801270000004</v>
      </c>
      <c r="G25" s="142">
        <v>1</v>
      </c>
      <c r="H25" s="141">
        <v>3467.4607060000003</v>
      </c>
      <c r="I25" s="141">
        <v>3665.3747920000001</v>
      </c>
      <c r="J25" s="142">
        <v>5.7077528133926636E-2</v>
      </c>
      <c r="K25" s="141">
        <v>197.91408599999977</v>
      </c>
      <c r="L25" s="142">
        <v>1</v>
      </c>
    </row>
    <row r="27" spans="1:12" ht="12" x14ac:dyDescent="0.2">
      <c r="B27" s="209" t="s">
        <v>82</v>
      </c>
      <c r="C27" s="209"/>
      <c r="D27" s="209"/>
      <c r="E27" s="209"/>
      <c r="F27" s="209"/>
      <c r="G27" s="209"/>
    </row>
    <row r="28" spans="1:12" ht="25.5" customHeight="1" x14ac:dyDescent="0.15">
      <c r="B28" s="205" t="s">
        <v>87</v>
      </c>
      <c r="C28" s="205"/>
      <c r="D28" s="205"/>
      <c r="E28" s="205"/>
      <c r="F28" s="205"/>
      <c r="G28" s="205"/>
      <c r="H28" s="205"/>
      <c r="I28" s="205"/>
      <c r="J28" s="205"/>
      <c r="K28" s="205"/>
      <c r="L28" s="205"/>
    </row>
    <row r="29" spans="1:12" ht="15.75" customHeight="1" x14ac:dyDescent="0.2">
      <c r="B29" s="204" t="s">
        <v>88</v>
      </c>
      <c r="C29" s="204"/>
      <c r="D29" s="204"/>
      <c r="E29" s="204"/>
      <c r="F29" s="204"/>
      <c r="G29" s="204"/>
      <c r="H29" s="204"/>
      <c r="I29" s="204"/>
      <c r="J29" s="204"/>
      <c r="K29" s="204"/>
      <c r="L29" s="204"/>
    </row>
  </sheetData>
  <mergeCells count="8">
    <mergeCell ref="H6:L6"/>
    <mergeCell ref="B28:L28"/>
    <mergeCell ref="B29:L29"/>
    <mergeCell ref="B27:G27"/>
    <mergeCell ref="B2:G2"/>
    <mergeCell ref="B3:G3"/>
    <mergeCell ref="B6:B7"/>
    <mergeCell ref="C6:G6"/>
  </mergeCells>
  <pageMargins left="0.7" right="0.7" top="0.75" bottom="0.7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81C4-EE5F-422D-833D-F496798A79E0}">
  <sheetPr>
    <tabColor rgb="FFFF1D3D"/>
  </sheetPr>
  <dimension ref="A2:L28"/>
  <sheetViews>
    <sheetView showGridLines="0" zoomScaleNormal="100" workbookViewId="0">
      <selection activeCell="L13" sqref="L13"/>
    </sheetView>
  </sheetViews>
  <sheetFormatPr baseColWidth="10" defaultColWidth="11.42578125" defaultRowHeight="10.5" x14ac:dyDescent="0.15"/>
  <cols>
    <col min="1" max="1" width="11.42578125" style="88"/>
    <col min="2" max="2" width="26" style="88" customWidth="1"/>
    <col min="3" max="16384" width="11.42578125" style="88"/>
  </cols>
  <sheetData>
    <row r="2" spans="1:12" ht="12" x14ac:dyDescent="0.2">
      <c r="A2" s="6" t="s">
        <v>143</v>
      </c>
      <c r="B2" s="210" t="s">
        <v>171</v>
      </c>
      <c r="C2" s="210"/>
      <c r="D2" s="210"/>
      <c r="E2" s="210"/>
      <c r="F2" s="210"/>
      <c r="G2" s="210"/>
    </row>
    <row r="3" spans="1:12" ht="12" x14ac:dyDescent="0.2">
      <c r="A3" s="6"/>
      <c r="B3" s="210" t="s">
        <v>76</v>
      </c>
      <c r="C3" s="210"/>
      <c r="D3" s="210"/>
      <c r="E3" s="210"/>
      <c r="F3" s="210"/>
      <c r="G3" s="210"/>
    </row>
    <row r="6" spans="1:12" ht="12.75" customHeight="1" x14ac:dyDescent="0.15">
      <c r="B6" s="234" t="s">
        <v>93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c r="B8" s="132" t="s">
        <v>60</v>
      </c>
      <c r="C8" s="133">
        <v>1261.439222</v>
      </c>
      <c r="D8" s="133">
        <v>1506.144045</v>
      </c>
      <c r="E8" s="134">
        <v>0.19398859551237257</v>
      </c>
      <c r="F8" s="133">
        <v>244.70482299999992</v>
      </c>
      <c r="G8" s="134">
        <v>1.1344159503139111</v>
      </c>
      <c r="H8" s="133">
        <v>197.39929900000001</v>
      </c>
      <c r="I8" s="133">
        <v>240.21601699999999</v>
      </c>
      <c r="J8" s="134">
        <v>0.21690410359562606</v>
      </c>
      <c r="K8" s="133">
        <v>42.81671799999998</v>
      </c>
      <c r="L8" s="134">
        <v>0.81824960617721021</v>
      </c>
    </row>
    <row r="9" spans="1:12" x14ac:dyDescent="0.15">
      <c r="A9" s="93"/>
      <c r="B9" s="135" t="s">
        <v>61</v>
      </c>
      <c r="C9" s="136">
        <v>33.432493000000001</v>
      </c>
      <c r="D9" s="136">
        <v>37.335614</v>
      </c>
      <c r="E9" s="137">
        <v>0.11674633417256675</v>
      </c>
      <c r="F9" s="136">
        <v>3.9031209999999987</v>
      </c>
      <c r="G9" s="137">
        <v>2.3812521635011887E-2</v>
      </c>
      <c r="H9" s="136">
        <v>4.9189990000000003</v>
      </c>
      <c r="I9" s="136">
        <v>6.4902049999999996</v>
      </c>
      <c r="J9" s="137">
        <v>0.31941579984057711</v>
      </c>
      <c r="K9" s="136">
        <v>1.5712059999999992</v>
      </c>
      <c r="L9" s="137">
        <v>2.5647636708156698E-2</v>
      </c>
    </row>
    <row r="10" spans="1:12" x14ac:dyDescent="0.15">
      <c r="A10" s="93"/>
      <c r="B10" s="132" t="s">
        <v>59</v>
      </c>
      <c r="C10" s="133">
        <v>3.3820000000000001</v>
      </c>
      <c r="D10" s="133">
        <v>7.8194730000000003</v>
      </c>
      <c r="E10" s="134">
        <v>1.3120854523950327</v>
      </c>
      <c r="F10" s="133">
        <v>4.4374730000000007</v>
      </c>
      <c r="G10" s="134">
        <v>4.9872320296350638E-3</v>
      </c>
      <c r="H10" s="133">
        <v>0.24593300000000001</v>
      </c>
      <c r="I10" s="133">
        <v>3.4663270000000002</v>
      </c>
      <c r="J10" s="134">
        <v>13.094598935482429</v>
      </c>
      <c r="K10" s="133">
        <v>3.2203940000000002</v>
      </c>
      <c r="L10" s="134">
        <v>1.3698041218678715E-2</v>
      </c>
    </row>
    <row r="11" spans="1:12" x14ac:dyDescent="0.15">
      <c r="A11" s="93"/>
      <c r="B11" s="135" t="s">
        <v>63</v>
      </c>
      <c r="C11" s="136">
        <v>8.5604969999999998</v>
      </c>
      <c r="D11" s="136">
        <v>5.0443579999999999</v>
      </c>
      <c r="E11" s="137">
        <v>-0.41074005399452862</v>
      </c>
      <c r="F11" s="136">
        <v>-3.5161389999999999</v>
      </c>
      <c r="G11" s="137">
        <v>3.2172735664597694E-3</v>
      </c>
      <c r="H11" s="136">
        <v>0.33040999999999998</v>
      </c>
      <c r="I11" s="136">
        <v>0.92427499999999996</v>
      </c>
      <c r="J11" s="137">
        <v>1.7973578281529008</v>
      </c>
      <c r="K11" s="136">
        <v>0.59386499999999998</v>
      </c>
      <c r="L11" s="137">
        <v>3.6524993306731499E-3</v>
      </c>
    </row>
    <row r="12" spans="1:12" x14ac:dyDescent="0.15">
      <c r="A12" s="93"/>
      <c r="B12" s="132" t="s">
        <v>69</v>
      </c>
      <c r="C12" s="133">
        <v>5.752618</v>
      </c>
      <c r="D12" s="133">
        <v>3.676323</v>
      </c>
      <c r="E12" s="134">
        <v>-0.36093044940581831</v>
      </c>
      <c r="F12" s="133">
        <v>-2.076295</v>
      </c>
      <c r="G12" s="134">
        <v>2.3447457158409612E-3</v>
      </c>
      <c r="H12" s="133">
        <v>0.92497200000000002</v>
      </c>
      <c r="I12" s="133">
        <v>0.904335</v>
      </c>
      <c r="J12" s="134">
        <v>-2.2310945628624457E-2</v>
      </c>
      <c r="K12" s="144">
        <v>-2.0637000000000016E-2</v>
      </c>
      <c r="L12" s="134">
        <v>3.5737015306097244E-3</v>
      </c>
    </row>
    <row r="13" spans="1:12" x14ac:dyDescent="0.15">
      <c r="A13" s="93"/>
      <c r="B13" s="135" t="s">
        <v>62</v>
      </c>
      <c r="C13" s="136">
        <v>1.7170069999999999</v>
      </c>
      <c r="D13" s="136">
        <v>3.0089549999999998</v>
      </c>
      <c r="E13" s="137">
        <v>0.75244189452925925</v>
      </c>
      <c r="F13" s="136">
        <v>1.2919479999999999</v>
      </c>
      <c r="G13" s="137">
        <v>1.9191007823328469E-3</v>
      </c>
      <c r="H13" s="136">
        <v>0.39894400000000002</v>
      </c>
      <c r="I13" s="136">
        <v>0.84004299999999998</v>
      </c>
      <c r="J13" s="137">
        <v>1.1056664594529555</v>
      </c>
      <c r="K13" s="136">
        <v>0.44109899999999996</v>
      </c>
      <c r="L13" s="137">
        <v>3.319635925711141E-3</v>
      </c>
    </row>
    <row r="14" spans="1:12" x14ac:dyDescent="0.15">
      <c r="A14" s="93"/>
      <c r="B14" s="132" t="s">
        <v>66</v>
      </c>
      <c r="C14" s="133">
        <v>2.8211580000000001</v>
      </c>
      <c r="D14" s="133">
        <v>1.9077820000000001</v>
      </c>
      <c r="E14" s="134">
        <v>-0.32375925063395949</v>
      </c>
      <c r="F14" s="133">
        <v>-0.91337599999999997</v>
      </c>
      <c r="G14" s="134">
        <v>1.2167765648607319E-3</v>
      </c>
      <c r="H14" s="133">
        <v>0.45466800000000002</v>
      </c>
      <c r="I14" s="133">
        <v>0.109598</v>
      </c>
      <c r="J14" s="134">
        <v>-0.75894938724519867</v>
      </c>
      <c r="K14" s="133">
        <v>-0.34506999999999999</v>
      </c>
      <c r="L14" s="139">
        <v>4.331033746916404E-4</v>
      </c>
    </row>
    <row r="15" spans="1:12" x14ac:dyDescent="0.15">
      <c r="A15" s="93"/>
      <c r="B15" s="135" t="s">
        <v>65</v>
      </c>
      <c r="C15" s="136">
        <v>23.422758000000002</v>
      </c>
      <c r="D15" s="136">
        <v>1.158544</v>
      </c>
      <c r="E15" s="137">
        <v>-0.9505376779284489</v>
      </c>
      <c r="F15" s="136">
        <v>-22.264214000000003</v>
      </c>
      <c r="G15" s="138">
        <v>7.3891523694007589E-4</v>
      </c>
      <c r="H15" s="136">
        <v>0.16944100000000001</v>
      </c>
      <c r="I15" s="145">
        <v>4.8009000000000003E-2</v>
      </c>
      <c r="J15" s="137">
        <v>-0.71666243707249133</v>
      </c>
      <c r="K15" s="136">
        <v>-0.12143200000000001</v>
      </c>
      <c r="L15" s="138">
        <v>1.8971933717377109E-4</v>
      </c>
    </row>
    <row r="16" spans="1:12" x14ac:dyDescent="0.15">
      <c r="A16" s="93"/>
      <c r="B16" s="132" t="s">
        <v>72</v>
      </c>
      <c r="C16" s="133">
        <v>0.49241800000000002</v>
      </c>
      <c r="D16" s="133">
        <v>0.74114899999999995</v>
      </c>
      <c r="E16" s="134">
        <v>0.5051216649269521</v>
      </c>
      <c r="F16" s="133">
        <v>0.24873099999999992</v>
      </c>
      <c r="G16" s="139">
        <v>4.7270219253036587E-4</v>
      </c>
      <c r="H16" s="144">
        <v>3.8016000000000001E-2</v>
      </c>
      <c r="I16" s="144">
        <v>1.8296E-2</v>
      </c>
      <c r="J16" s="134">
        <v>-0.51872895622895632</v>
      </c>
      <c r="K16" s="144">
        <v>-1.9720000000000001E-2</v>
      </c>
      <c r="L16" s="150">
        <v>7.2301130890693735E-5</v>
      </c>
    </row>
    <row r="17" spans="1:12" x14ac:dyDescent="0.15">
      <c r="A17" s="93"/>
      <c r="B17" s="135" t="s">
        <v>71</v>
      </c>
      <c r="C17" s="136">
        <v>0.30638399999999999</v>
      </c>
      <c r="D17" s="136">
        <v>0.70262100000000005</v>
      </c>
      <c r="E17" s="137">
        <v>1.2932692307692308</v>
      </c>
      <c r="F17" s="136">
        <v>0.39623700000000006</v>
      </c>
      <c r="G17" s="138">
        <v>4.4812917135134535E-4</v>
      </c>
      <c r="H17" s="145">
        <v>2.5499000000000001E-2</v>
      </c>
      <c r="I17" s="174">
        <v>4.1000000000000003E-3</v>
      </c>
      <c r="J17" s="146">
        <v>-0.83920938076002982</v>
      </c>
      <c r="K17" s="145">
        <v>-2.1399000000000001E-2</v>
      </c>
      <c r="L17" s="149">
        <v>1.6202155479440552E-5</v>
      </c>
    </row>
    <row r="18" spans="1:12" x14ac:dyDescent="0.15">
      <c r="A18" s="93"/>
      <c r="B18" s="132" t="s">
        <v>70</v>
      </c>
      <c r="C18" s="133">
        <v>0.489257</v>
      </c>
      <c r="D18" s="133">
        <v>0.22905500000000001</v>
      </c>
      <c r="E18" s="134">
        <v>-0.53183091912839264</v>
      </c>
      <c r="F18" s="133">
        <v>-0.26020199999999999</v>
      </c>
      <c r="G18" s="139">
        <v>1.4609046319976547E-4</v>
      </c>
      <c r="H18" s="144">
        <v>6.8368999999999999E-2</v>
      </c>
      <c r="I18" s="144">
        <v>2.6567E-2</v>
      </c>
      <c r="J18" s="134">
        <v>-0.61141745527943958</v>
      </c>
      <c r="K18" s="144">
        <v>-4.1801999999999999E-2</v>
      </c>
      <c r="L18" s="139">
        <v>1.0498601576153589E-4</v>
      </c>
    </row>
    <row r="19" spans="1:12" x14ac:dyDescent="0.15">
      <c r="A19" s="93"/>
      <c r="B19" s="135" t="s">
        <v>68</v>
      </c>
      <c r="C19" s="136">
        <v>0.15121399999999999</v>
      </c>
      <c r="D19" s="136">
        <v>0.102507</v>
      </c>
      <c r="E19" s="137">
        <v>-0.32210641871784351</v>
      </c>
      <c r="F19" s="145">
        <v>-4.8706999999999986E-2</v>
      </c>
      <c r="G19" s="149">
        <v>6.5378599511987766E-5</v>
      </c>
      <c r="H19" s="176">
        <v>0</v>
      </c>
      <c r="I19" s="179">
        <v>3.9500000000000001E-4</v>
      </c>
      <c r="J19" s="146" t="s">
        <v>276</v>
      </c>
      <c r="K19" s="179">
        <v>3.9500000000000001E-4</v>
      </c>
      <c r="L19" s="175">
        <v>1.560939369360736E-6</v>
      </c>
    </row>
    <row r="20" spans="1:12" x14ac:dyDescent="0.15">
      <c r="A20" s="93"/>
      <c r="B20" s="132" t="s">
        <v>67</v>
      </c>
      <c r="C20" s="133">
        <v>9.7887000000000002E-2</v>
      </c>
      <c r="D20" s="144">
        <v>2.7949999999999999E-2</v>
      </c>
      <c r="E20" s="134">
        <v>-0.71446668096887223</v>
      </c>
      <c r="F20" s="144">
        <v>-6.9936999999999999E-2</v>
      </c>
      <c r="G20" s="150">
        <v>1.7826410453530568E-5</v>
      </c>
      <c r="H20" s="144">
        <v>1.6666E-2</v>
      </c>
      <c r="I20" s="147">
        <v>4.5830000000000003E-3</v>
      </c>
      <c r="J20" s="134">
        <v>-0.72500900036001437</v>
      </c>
      <c r="K20" s="144">
        <v>-1.2083E-2</v>
      </c>
      <c r="L20" s="150">
        <v>1.8110848429823428E-5</v>
      </c>
    </row>
    <row r="21" spans="1:12" x14ac:dyDescent="0.15">
      <c r="A21" s="93"/>
      <c r="B21" s="135" t="s">
        <v>74</v>
      </c>
      <c r="C21" s="136">
        <v>0.279169</v>
      </c>
      <c r="D21" s="176">
        <v>0</v>
      </c>
      <c r="E21" s="137">
        <v>-1</v>
      </c>
      <c r="F21" s="136">
        <v>-0.279169</v>
      </c>
      <c r="G21" s="181">
        <v>0</v>
      </c>
      <c r="H21" s="176">
        <v>0</v>
      </c>
      <c r="I21" s="176">
        <v>0</v>
      </c>
      <c r="J21" s="146" t="s">
        <v>276</v>
      </c>
      <c r="K21" s="176">
        <v>0</v>
      </c>
      <c r="L21" s="181">
        <v>0</v>
      </c>
    </row>
    <row r="22" spans="1:12" ht="11.25" thickBot="1" x14ac:dyDescent="0.2">
      <c r="B22" s="140" t="s">
        <v>19</v>
      </c>
      <c r="C22" s="141">
        <v>1342.3440819999996</v>
      </c>
      <c r="D22" s="141">
        <v>1567.8983759999999</v>
      </c>
      <c r="E22" s="142">
        <v>0.16803016232912493</v>
      </c>
      <c r="F22" s="141">
        <v>225.55429400000025</v>
      </c>
      <c r="G22" s="142">
        <v>1</v>
      </c>
      <c r="H22" s="141">
        <v>204.99121600000001</v>
      </c>
      <c r="I22" s="141">
        <v>253.05275</v>
      </c>
      <c r="J22" s="142">
        <v>0.23445655349446781</v>
      </c>
      <c r="K22" s="141">
        <v>48.061533999999995</v>
      </c>
      <c r="L22" s="142">
        <v>1</v>
      </c>
    </row>
    <row r="24" spans="1:12" ht="12" x14ac:dyDescent="0.2">
      <c r="B24" s="209" t="s">
        <v>82</v>
      </c>
      <c r="C24" s="209"/>
      <c r="D24" s="209"/>
      <c r="E24" s="209"/>
      <c r="F24" s="209"/>
      <c r="G24" s="209"/>
    </row>
    <row r="25" spans="1:12" ht="25.5" customHeight="1" x14ac:dyDescent="0.15">
      <c r="B25" s="205" t="s">
        <v>87</v>
      </c>
      <c r="C25" s="205"/>
      <c r="D25" s="205"/>
      <c r="E25" s="205"/>
      <c r="F25" s="205"/>
      <c r="G25" s="205"/>
      <c r="H25" s="205"/>
      <c r="I25" s="205"/>
      <c r="J25" s="205"/>
      <c r="K25" s="205"/>
      <c r="L25" s="205"/>
    </row>
    <row r="26" spans="1:12" ht="15.75" customHeight="1" x14ac:dyDescent="0.2">
      <c r="B26" s="204" t="s">
        <v>88</v>
      </c>
      <c r="C26" s="204"/>
      <c r="D26" s="204"/>
      <c r="E26" s="204"/>
      <c r="F26" s="204"/>
      <c r="G26" s="204"/>
      <c r="H26" s="204"/>
      <c r="I26" s="204"/>
      <c r="J26" s="204"/>
      <c r="K26" s="204"/>
      <c r="L26" s="204"/>
    </row>
    <row r="28" spans="1:12" x14ac:dyDescent="0.15">
      <c r="C28" s="159"/>
      <c r="D28" s="159"/>
      <c r="E28" s="159"/>
      <c r="F28" s="159"/>
      <c r="G28" s="159"/>
      <c r="H28" s="159"/>
      <c r="I28" s="159"/>
      <c r="J28" s="159"/>
    </row>
  </sheetData>
  <mergeCells count="8">
    <mergeCell ref="B25:L25"/>
    <mergeCell ref="B26:L26"/>
    <mergeCell ref="B2:G2"/>
    <mergeCell ref="B3:G3"/>
    <mergeCell ref="B6:B7"/>
    <mergeCell ref="C6:G6"/>
    <mergeCell ref="H6:L6"/>
    <mergeCell ref="B24:G24"/>
  </mergeCells>
  <pageMargins left="0.7" right="0.7" top="0.75" bottom="0.75" header="0.3" footer="0.3"/>
  <pageSetup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339F-E8AD-4E45-9FFF-41E7017DBC30}">
  <sheetPr>
    <tabColor rgb="FFFF1D3D"/>
    <pageSetUpPr fitToPage="1"/>
  </sheetPr>
  <dimension ref="A2:L41"/>
  <sheetViews>
    <sheetView showGridLines="0" workbookViewId="0">
      <selection activeCell="M47" sqref="M47"/>
    </sheetView>
  </sheetViews>
  <sheetFormatPr baseColWidth="10" defaultColWidth="11.42578125" defaultRowHeight="10.5" x14ac:dyDescent="0.15"/>
  <cols>
    <col min="1" max="1" width="11.42578125" style="88"/>
    <col min="2" max="2" width="51.140625" style="88" customWidth="1"/>
    <col min="3" max="7" width="11.42578125" style="88"/>
    <col min="8" max="8" width="11.42578125" style="88" customWidth="1"/>
    <col min="9" max="16384" width="11.42578125" style="88"/>
  </cols>
  <sheetData>
    <row r="2" spans="1:12" ht="12" x14ac:dyDescent="0.2">
      <c r="A2" s="6" t="s">
        <v>144</v>
      </c>
      <c r="B2" s="210" t="s">
        <v>172</v>
      </c>
      <c r="C2" s="210"/>
      <c r="D2" s="210"/>
      <c r="E2" s="210"/>
      <c r="F2" s="210"/>
      <c r="G2" s="210"/>
    </row>
    <row r="3" spans="1:12" ht="12" x14ac:dyDescent="0.2">
      <c r="A3" s="6"/>
      <c r="B3" s="210" t="s">
        <v>76</v>
      </c>
      <c r="C3" s="210"/>
      <c r="D3" s="210"/>
      <c r="E3" s="210"/>
      <c r="F3" s="210"/>
      <c r="G3" s="210"/>
    </row>
    <row r="6" spans="1:12" ht="12.75" customHeight="1" x14ac:dyDescent="0.15">
      <c r="B6" s="234" t="s">
        <v>140</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21</v>
      </c>
      <c r="C8" s="160">
        <v>16292.510871</v>
      </c>
      <c r="D8" s="160">
        <v>19181.511888000001</v>
      </c>
      <c r="E8" s="148">
        <v>0.17732079725920591</v>
      </c>
      <c r="F8" s="161">
        <v>2889.0010170000005</v>
      </c>
      <c r="G8" s="148">
        <v>0.34430591146807987</v>
      </c>
      <c r="H8" s="160">
        <v>3197.987224</v>
      </c>
      <c r="I8" s="160">
        <v>2747.83718</v>
      </c>
      <c r="J8" s="148">
        <v>-0.14076042600225225</v>
      </c>
      <c r="K8" s="161">
        <v>-450.15004399999998</v>
      </c>
      <c r="L8" s="148">
        <v>0.27543547109466143</v>
      </c>
    </row>
    <row r="9" spans="1:12" x14ac:dyDescent="0.15">
      <c r="A9" s="93">
        <v>2</v>
      </c>
      <c r="B9" s="135" t="s">
        <v>22</v>
      </c>
      <c r="C9" s="162">
        <v>8103.3758289999996</v>
      </c>
      <c r="D9" s="162">
        <v>9167.0401129999991</v>
      </c>
      <c r="E9" s="146">
        <v>0.13126187239068998</v>
      </c>
      <c r="F9" s="163">
        <v>1063.6642839999995</v>
      </c>
      <c r="G9" s="146">
        <v>0.16454730575984899</v>
      </c>
      <c r="H9" s="162">
        <v>1711.1092880000001</v>
      </c>
      <c r="I9" s="162">
        <v>1601.4111310000001</v>
      </c>
      <c r="J9" s="146">
        <v>-6.4109380838098806E-2</v>
      </c>
      <c r="K9" s="163">
        <v>-109.69815700000004</v>
      </c>
      <c r="L9" s="146">
        <v>0.16052094807277467</v>
      </c>
    </row>
    <row r="10" spans="1:12" x14ac:dyDescent="0.15">
      <c r="A10" s="93">
        <v>3</v>
      </c>
      <c r="B10" s="132" t="s">
        <v>24</v>
      </c>
      <c r="C10" s="160">
        <v>4088.715471</v>
      </c>
      <c r="D10" s="160">
        <v>5038.6030709999995</v>
      </c>
      <c r="E10" s="148">
        <v>0.23231932051453819</v>
      </c>
      <c r="F10" s="161">
        <v>949.88759999999957</v>
      </c>
      <c r="G10" s="148">
        <v>9.0442340156295459E-2</v>
      </c>
      <c r="H10" s="160">
        <v>838.81278899999995</v>
      </c>
      <c r="I10" s="160">
        <v>1140.7691359999999</v>
      </c>
      <c r="J10" s="148">
        <v>0.35998061898886946</v>
      </c>
      <c r="K10" s="161">
        <v>301.95634699999994</v>
      </c>
      <c r="L10" s="148">
        <v>0.1143474899718803</v>
      </c>
    </row>
    <row r="11" spans="1:12" x14ac:dyDescent="0.15">
      <c r="A11" s="93">
        <v>4</v>
      </c>
      <c r="B11" s="135" t="s">
        <v>26</v>
      </c>
      <c r="C11" s="162">
        <v>1963.6806690000001</v>
      </c>
      <c r="D11" s="162">
        <v>2931.4825390000001</v>
      </c>
      <c r="E11" s="146">
        <v>0.49285094327116385</v>
      </c>
      <c r="F11" s="163">
        <v>967.80187000000001</v>
      </c>
      <c r="G11" s="146">
        <v>5.2619771237875847E-2</v>
      </c>
      <c r="H11" s="162">
        <v>487.137585</v>
      </c>
      <c r="I11" s="162">
        <v>751.08333000000005</v>
      </c>
      <c r="J11" s="146">
        <v>0.5418299739692638</v>
      </c>
      <c r="K11" s="163">
        <v>263.94574500000004</v>
      </c>
      <c r="L11" s="146">
        <v>7.5286480704033945E-2</v>
      </c>
    </row>
    <row r="12" spans="1:12" x14ac:dyDescent="0.15">
      <c r="A12" s="93">
        <v>5</v>
      </c>
      <c r="B12" s="132" t="s">
        <v>29</v>
      </c>
      <c r="C12" s="160">
        <v>1098.451049</v>
      </c>
      <c r="D12" s="160">
        <v>2838.1826879999999</v>
      </c>
      <c r="E12" s="148">
        <v>1.5838044313251869</v>
      </c>
      <c r="F12" s="161">
        <v>1739.7316389999999</v>
      </c>
      <c r="G12" s="164">
        <v>5.0945049744285563E-2</v>
      </c>
      <c r="H12" s="160">
        <v>339.40334000000001</v>
      </c>
      <c r="I12" s="160">
        <v>578.07726300000002</v>
      </c>
      <c r="J12" s="165">
        <v>0.70321618814947429</v>
      </c>
      <c r="K12" s="161">
        <v>238.673923</v>
      </c>
      <c r="L12" s="148">
        <v>5.7944839098333145E-2</v>
      </c>
    </row>
    <row r="13" spans="1:12" x14ac:dyDescent="0.15">
      <c r="A13" s="93">
        <v>6</v>
      </c>
      <c r="B13" s="135" t="s">
        <v>151</v>
      </c>
      <c r="C13" s="162">
        <v>2095.4834559999999</v>
      </c>
      <c r="D13" s="162">
        <v>2179.1514910000001</v>
      </c>
      <c r="E13" s="146">
        <v>3.9927795545430467E-2</v>
      </c>
      <c r="F13" s="163">
        <v>83.668035000000145</v>
      </c>
      <c r="G13" s="166">
        <v>3.9115516269870594E-2</v>
      </c>
      <c r="H13" s="162">
        <v>467.08826499999998</v>
      </c>
      <c r="I13" s="162">
        <v>421.75766299999998</v>
      </c>
      <c r="J13" s="146">
        <v>-9.7049327497020332E-2</v>
      </c>
      <c r="K13" s="163">
        <v>-45.330601999999999</v>
      </c>
      <c r="L13" s="146">
        <v>4.2275802016838726E-2</v>
      </c>
    </row>
    <row r="14" spans="1:12" x14ac:dyDescent="0.15">
      <c r="A14" s="93">
        <v>7</v>
      </c>
      <c r="B14" s="132" t="s">
        <v>167</v>
      </c>
      <c r="C14" s="160">
        <v>659.85436200000004</v>
      </c>
      <c r="D14" s="160">
        <v>1198.473706</v>
      </c>
      <c r="E14" s="148">
        <v>0.81627003626597205</v>
      </c>
      <c r="F14" s="161">
        <v>538.61934399999996</v>
      </c>
      <c r="G14" s="164">
        <v>2.1512463883152356E-2</v>
      </c>
      <c r="H14" s="160">
        <v>122.97073</v>
      </c>
      <c r="I14" s="160">
        <v>305.13544000000002</v>
      </c>
      <c r="J14" s="148">
        <v>1.4813664194723413</v>
      </c>
      <c r="K14" s="161">
        <v>182.16471000000001</v>
      </c>
      <c r="L14" s="148">
        <v>3.0585918363648022E-2</v>
      </c>
    </row>
    <row r="15" spans="1:12" x14ac:dyDescent="0.15">
      <c r="A15" s="93">
        <v>8</v>
      </c>
      <c r="B15" s="135" t="s">
        <v>164</v>
      </c>
      <c r="C15" s="162">
        <v>857.55224799999996</v>
      </c>
      <c r="D15" s="162">
        <v>1023.447839</v>
      </c>
      <c r="E15" s="146">
        <v>0.19345245888737983</v>
      </c>
      <c r="F15" s="163">
        <v>165.89559100000008</v>
      </c>
      <c r="G15" s="166">
        <v>1.8370769890530939E-2</v>
      </c>
      <c r="H15" s="162">
        <v>152.518405</v>
      </c>
      <c r="I15" s="162">
        <v>159.665952</v>
      </c>
      <c r="J15" s="146">
        <v>4.6863504768489994E-2</v>
      </c>
      <c r="K15" s="163">
        <v>7.147547000000003</v>
      </c>
      <c r="L15" s="146">
        <v>1.6004465994923906E-2</v>
      </c>
    </row>
    <row r="16" spans="1:12" x14ac:dyDescent="0.15">
      <c r="A16" s="93">
        <v>9</v>
      </c>
      <c r="B16" s="132" t="s">
        <v>157</v>
      </c>
      <c r="C16" s="160">
        <v>782.98235299999999</v>
      </c>
      <c r="D16" s="160">
        <v>976.19412899999998</v>
      </c>
      <c r="E16" s="148">
        <v>0.24676389609511418</v>
      </c>
      <c r="F16" s="161">
        <v>193.21177599999999</v>
      </c>
      <c r="G16" s="164">
        <v>1.7522571282058544E-2</v>
      </c>
      <c r="H16" s="160">
        <v>231.988418</v>
      </c>
      <c r="I16" s="160">
        <v>189.26780199999999</v>
      </c>
      <c r="J16" s="148">
        <v>-0.18414977940838417</v>
      </c>
      <c r="K16" s="161">
        <v>-42.720616000000007</v>
      </c>
      <c r="L16" s="148">
        <v>1.8971672188714289E-2</v>
      </c>
    </row>
    <row r="17" spans="1:12" x14ac:dyDescent="0.15">
      <c r="A17" s="93">
        <v>10</v>
      </c>
      <c r="B17" s="135" t="s">
        <v>162</v>
      </c>
      <c r="C17" s="162">
        <v>886.45489099999998</v>
      </c>
      <c r="D17" s="162">
        <v>929.88148200000001</v>
      </c>
      <c r="E17" s="146">
        <v>4.8989059049593608E-2</v>
      </c>
      <c r="F17" s="163">
        <v>43.42659100000003</v>
      </c>
      <c r="G17" s="166">
        <v>1.6691264645181284E-2</v>
      </c>
      <c r="H17" s="162">
        <v>199.38736399999999</v>
      </c>
      <c r="I17" s="162">
        <v>137.49535900000001</v>
      </c>
      <c r="J17" s="146">
        <v>-0.31041086936682705</v>
      </c>
      <c r="K17" s="163">
        <v>-61.892004999999983</v>
      </c>
      <c r="L17" s="146">
        <v>1.378214810365678E-2</v>
      </c>
    </row>
    <row r="18" spans="1:12" x14ac:dyDescent="0.15">
      <c r="A18" s="93">
        <v>11</v>
      </c>
      <c r="B18" s="132" t="s">
        <v>148</v>
      </c>
      <c r="C18" s="160">
        <v>699.97736299999997</v>
      </c>
      <c r="D18" s="160">
        <v>863.80678799999998</v>
      </c>
      <c r="E18" s="148">
        <v>0.23404960454414003</v>
      </c>
      <c r="F18" s="161">
        <v>163.82942500000001</v>
      </c>
      <c r="G18" s="164">
        <v>1.5505231558974097E-2</v>
      </c>
      <c r="H18" s="160">
        <v>144.999235</v>
      </c>
      <c r="I18" s="160">
        <v>193.866209</v>
      </c>
      <c r="J18" s="148">
        <v>0.33701539183982598</v>
      </c>
      <c r="K18" s="161">
        <v>48.866973999999999</v>
      </c>
      <c r="L18" s="148">
        <v>1.9432603574150303E-2</v>
      </c>
    </row>
    <row r="19" spans="1:12" x14ac:dyDescent="0.15">
      <c r="A19" s="93">
        <v>12</v>
      </c>
      <c r="B19" s="135" t="s">
        <v>161</v>
      </c>
      <c r="C19" s="162">
        <v>790.74173800000005</v>
      </c>
      <c r="D19" s="162">
        <v>814.54652199999998</v>
      </c>
      <c r="E19" s="146">
        <v>3.0104372712396188E-2</v>
      </c>
      <c r="F19" s="163">
        <v>23.804783999999927</v>
      </c>
      <c r="G19" s="166">
        <v>1.4621015503257413E-2</v>
      </c>
      <c r="H19" s="162">
        <v>162.89692500000001</v>
      </c>
      <c r="I19" s="162">
        <v>159.324275</v>
      </c>
      <c r="J19" s="146">
        <v>-2.193196710128209E-2</v>
      </c>
      <c r="K19" s="163">
        <v>-3.5726500000000101</v>
      </c>
      <c r="L19" s="146">
        <v>1.597021725335283E-2</v>
      </c>
    </row>
    <row r="20" spans="1:12" x14ac:dyDescent="0.15">
      <c r="A20" s="93">
        <v>13</v>
      </c>
      <c r="B20" s="132" t="s">
        <v>28</v>
      </c>
      <c r="C20" s="160">
        <v>527.234239</v>
      </c>
      <c r="D20" s="160">
        <v>696.93759299999999</v>
      </c>
      <c r="E20" s="148">
        <v>0.32187468386323825</v>
      </c>
      <c r="F20" s="161">
        <v>169.70335399999999</v>
      </c>
      <c r="G20" s="164">
        <v>1.2509948881785178E-2</v>
      </c>
      <c r="H20" s="160">
        <v>113.72061600000001</v>
      </c>
      <c r="I20" s="160">
        <v>83.948515999999998</v>
      </c>
      <c r="J20" s="148">
        <v>-0.26180037575596682</v>
      </c>
      <c r="K20" s="161">
        <v>-29.772100000000009</v>
      </c>
      <c r="L20" s="148">
        <v>8.4147631527999485E-3</v>
      </c>
    </row>
    <row r="21" spans="1:12" x14ac:dyDescent="0.15">
      <c r="A21" s="93">
        <v>14</v>
      </c>
      <c r="B21" s="135" t="s">
        <v>153</v>
      </c>
      <c r="C21" s="162">
        <v>501.80880200000001</v>
      </c>
      <c r="D21" s="162">
        <v>524.95043999999996</v>
      </c>
      <c r="E21" s="146">
        <v>4.6116444964231507E-2</v>
      </c>
      <c r="F21" s="163">
        <v>23.141637999999944</v>
      </c>
      <c r="G21" s="166">
        <v>9.4227994526773027E-3</v>
      </c>
      <c r="H21" s="162">
        <v>89.945570000000004</v>
      </c>
      <c r="I21" s="162">
        <v>95.362067999999994</v>
      </c>
      <c r="J21" s="146">
        <v>6.0219730666001503E-2</v>
      </c>
      <c r="K21" s="163">
        <v>5.41649799999999</v>
      </c>
      <c r="L21" s="146">
        <v>9.5588255065902905E-3</v>
      </c>
    </row>
    <row r="22" spans="1:12" x14ac:dyDescent="0.15">
      <c r="A22" s="93">
        <v>15</v>
      </c>
      <c r="B22" s="132" t="s">
        <v>159</v>
      </c>
      <c r="C22" s="160">
        <v>468.88629100000003</v>
      </c>
      <c r="D22" s="160">
        <v>502.61912799999999</v>
      </c>
      <c r="E22" s="148">
        <v>7.1942468030057993E-2</v>
      </c>
      <c r="F22" s="161">
        <v>33.732836999999961</v>
      </c>
      <c r="G22" s="164">
        <v>9.0219549948820747E-3</v>
      </c>
      <c r="H22" s="160">
        <v>104.940665</v>
      </c>
      <c r="I22" s="160">
        <v>27.840395999999998</v>
      </c>
      <c r="J22" s="148">
        <v>-0.73470345361352529</v>
      </c>
      <c r="K22" s="161">
        <v>-77.100268999999997</v>
      </c>
      <c r="L22" s="148">
        <v>2.7906429986226211E-3</v>
      </c>
    </row>
    <row r="23" spans="1:12" x14ac:dyDescent="0.15">
      <c r="A23" s="93">
        <v>16</v>
      </c>
      <c r="B23" s="135" t="s">
        <v>149</v>
      </c>
      <c r="C23" s="162">
        <v>467.21689600000002</v>
      </c>
      <c r="D23" s="162">
        <v>489.80875900000001</v>
      </c>
      <c r="E23" s="146">
        <v>4.8354122450229076E-2</v>
      </c>
      <c r="F23" s="163">
        <v>22.591862999999989</v>
      </c>
      <c r="G23" s="166">
        <v>8.7920103585811815E-3</v>
      </c>
      <c r="H23" s="162">
        <v>96.448974000000007</v>
      </c>
      <c r="I23" s="162">
        <v>99.389595999999997</v>
      </c>
      <c r="J23" s="146">
        <v>3.0488888352508514E-2</v>
      </c>
      <c r="K23" s="163">
        <v>2.9406219999999905</v>
      </c>
      <c r="L23" s="146">
        <v>9.9625335865671898E-3</v>
      </c>
    </row>
    <row r="24" spans="1:12" x14ac:dyDescent="0.15">
      <c r="A24" s="93">
        <v>17</v>
      </c>
      <c r="B24" s="132" t="s">
        <v>152</v>
      </c>
      <c r="C24" s="160">
        <v>50.889011000000004</v>
      </c>
      <c r="D24" s="160">
        <v>475.621984</v>
      </c>
      <c r="E24" s="148">
        <v>8.3462611014389729</v>
      </c>
      <c r="F24" s="161">
        <v>424.73297300000002</v>
      </c>
      <c r="G24" s="164">
        <v>8.5373593943772925E-3</v>
      </c>
      <c r="H24" s="160">
        <v>0.845553</v>
      </c>
      <c r="I24" s="160">
        <v>170.30376999999999</v>
      </c>
      <c r="J24" s="148">
        <v>200.41111201781555</v>
      </c>
      <c r="K24" s="161">
        <v>169.45821699999999</v>
      </c>
      <c r="L24" s="148">
        <v>1.7070770954175262E-2</v>
      </c>
    </row>
    <row r="25" spans="1:12" x14ac:dyDescent="0.15">
      <c r="A25" s="93">
        <v>18</v>
      </c>
      <c r="B25" s="135" t="s">
        <v>160</v>
      </c>
      <c r="C25" s="162">
        <v>284.36248000000001</v>
      </c>
      <c r="D25" s="162">
        <v>425.92752300000001</v>
      </c>
      <c r="E25" s="146">
        <v>0.49783305800399535</v>
      </c>
      <c r="F25" s="163">
        <v>141.565043</v>
      </c>
      <c r="G25" s="166">
        <v>7.6453495888194689E-3</v>
      </c>
      <c r="H25" s="162">
        <v>71.599823000000001</v>
      </c>
      <c r="I25" s="162">
        <v>65.620841999999996</v>
      </c>
      <c r="J25" s="146">
        <v>-8.3505527660312828E-2</v>
      </c>
      <c r="K25" s="163">
        <v>-5.9789810000000045</v>
      </c>
      <c r="L25" s="146">
        <v>6.5776486545313954E-3</v>
      </c>
    </row>
    <row r="26" spans="1:12" x14ac:dyDescent="0.15">
      <c r="A26" s="93">
        <v>19</v>
      </c>
      <c r="B26" s="132" t="s">
        <v>150</v>
      </c>
      <c r="C26" s="160">
        <v>251.895095</v>
      </c>
      <c r="D26" s="160">
        <v>392.90883700000001</v>
      </c>
      <c r="E26" s="148">
        <v>0.55981138497357397</v>
      </c>
      <c r="F26" s="161">
        <v>141.01374200000001</v>
      </c>
      <c r="G26" s="164">
        <v>7.0526680084993841E-3</v>
      </c>
      <c r="H26" s="160">
        <v>48.434049000000002</v>
      </c>
      <c r="I26" s="160">
        <v>78.455436000000006</v>
      </c>
      <c r="J26" s="148">
        <v>0.61984053821310714</v>
      </c>
      <c r="K26" s="161">
        <v>30.021387000000004</v>
      </c>
      <c r="L26" s="148">
        <v>7.8641522619608273E-3</v>
      </c>
    </row>
    <row r="27" spans="1:12" x14ac:dyDescent="0.15">
      <c r="A27" s="93">
        <v>20</v>
      </c>
      <c r="B27" s="135" t="s">
        <v>32</v>
      </c>
      <c r="C27" s="162">
        <v>303.06376899999998</v>
      </c>
      <c r="D27" s="162">
        <v>385.51557100000002</v>
      </c>
      <c r="E27" s="146">
        <v>0.27206090081985379</v>
      </c>
      <c r="F27" s="163">
        <v>82.451802000000043</v>
      </c>
      <c r="G27" s="166">
        <v>6.9199597421375205E-3</v>
      </c>
      <c r="H27" s="162">
        <v>57.798091999999997</v>
      </c>
      <c r="I27" s="162">
        <v>70.960115000000002</v>
      </c>
      <c r="J27" s="146">
        <v>0.2277241781614523</v>
      </c>
      <c r="K27" s="163">
        <v>13.162023000000005</v>
      </c>
      <c r="L27" s="146">
        <v>7.1128423642467598E-3</v>
      </c>
    </row>
    <row r="28" spans="1:12" x14ac:dyDescent="0.15">
      <c r="A28" s="93">
        <v>21</v>
      </c>
      <c r="B28" s="132" t="s">
        <v>34</v>
      </c>
      <c r="C28" s="160">
        <v>245.38542899999999</v>
      </c>
      <c r="D28" s="160">
        <v>308.91274099999998</v>
      </c>
      <c r="E28" s="148">
        <v>0.25888787390061374</v>
      </c>
      <c r="F28" s="161">
        <v>63.527311999999995</v>
      </c>
      <c r="G28" s="164">
        <v>5.5449478370183771E-3</v>
      </c>
      <c r="H28" s="160">
        <v>46.585566</v>
      </c>
      <c r="I28" s="160">
        <v>52.992294000000001</v>
      </c>
      <c r="J28" s="148">
        <v>0.1375260311316171</v>
      </c>
      <c r="K28" s="161">
        <v>6.4067280000000011</v>
      </c>
      <c r="L28" s="148">
        <v>5.3117985186723468E-3</v>
      </c>
    </row>
    <row r="29" spans="1:12" x14ac:dyDescent="0.15">
      <c r="A29" s="93">
        <v>22</v>
      </c>
      <c r="B29" s="135" t="s">
        <v>168</v>
      </c>
      <c r="C29" s="162">
        <v>410.42327799999998</v>
      </c>
      <c r="D29" s="162">
        <v>288.30713100000003</v>
      </c>
      <c r="E29" s="146">
        <v>-0.29753708804011836</v>
      </c>
      <c r="F29" s="163">
        <v>-122.11614699999996</v>
      </c>
      <c r="G29" s="146">
        <v>5.1750795297738272E-3</v>
      </c>
      <c r="H29" s="162">
        <v>67.216971000000001</v>
      </c>
      <c r="I29" s="162">
        <v>37.843819000000003</v>
      </c>
      <c r="J29" s="146">
        <v>-0.43699011667752774</v>
      </c>
      <c r="K29" s="163">
        <v>-29.373151999999997</v>
      </c>
      <c r="L29" s="146">
        <v>3.7933579872029026E-3</v>
      </c>
    </row>
    <row r="30" spans="1:12" x14ac:dyDescent="0.15">
      <c r="A30" s="93">
        <v>23</v>
      </c>
      <c r="B30" s="132" t="s">
        <v>158</v>
      </c>
      <c r="C30" s="160">
        <v>111.307295</v>
      </c>
      <c r="D30" s="160">
        <v>261.27833900000002</v>
      </c>
      <c r="E30" s="148">
        <v>1.3473604223335052</v>
      </c>
      <c r="F30" s="161">
        <v>149.97104400000001</v>
      </c>
      <c r="G30" s="148">
        <v>4.6899158513432904E-3</v>
      </c>
      <c r="H30" s="160">
        <v>33.560448999999998</v>
      </c>
      <c r="I30" s="160">
        <v>84.404364000000001</v>
      </c>
      <c r="J30" s="148">
        <v>1.5149950764961462</v>
      </c>
      <c r="K30" s="161">
        <v>50.843915000000003</v>
      </c>
      <c r="L30" s="148">
        <v>8.4604560743243452E-3</v>
      </c>
    </row>
    <row r="31" spans="1:12" x14ac:dyDescent="0.15">
      <c r="A31" s="93">
        <v>24</v>
      </c>
      <c r="B31" s="135" t="s">
        <v>166</v>
      </c>
      <c r="C31" s="162">
        <v>174.840902</v>
      </c>
      <c r="D31" s="162">
        <v>233.393013</v>
      </c>
      <c r="E31" s="146">
        <v>0.33488794858768234</v>
      </c>
      <c r="F31" s="163">
        <v>58.552110999999996</v>
      </c>
      <c r="G31" s="146">
        <v>4.1893774870540284E-3</v>
      </c>
      <c r="H31" s="162">
        <v>54.201033000000002</v>
      </c>
      <c r="I31" s="162">
        <v>80.165914000000001</v>
      </c>
      <c r="J31" s="146">
        <v>0.47904771482860853</v>
      </c>
      <c r="K31" s="163">
        <v>25.964880999999998</v>
      </c>
      <c r="L31" s="146">
        <v>8.03560576624999E-3</v>
      </c>
    </row>
    <row r="32" spans="1:12" x14ac:dyDescent="0.15">
      <c r="A32" s="93">
        <v>25</v>
      </c>
      <c r="B32" s="132" t="s">
        <v>33</v>
      </c>
      <c r="C32" s="160">
        <v>263.08385199999998</v>
      </c>
      <c r="D32" s="160">
        <v>178.09055499999999</v>
      </c>
      <c r="E32" s="148">
        <v>-0.32306542706391572</v>
      </c>
      <c r="F32" s="161">
        <v>-84.993296999999984</v>
      </c>
      <c r="G32" s="148">
        <v>3.1967047864194516E-3</v>
      </c>
      <c r="H32" s="160">
        <v>39.011735000000002</v>
      </c>
      <c r="I32" s="160">
        <v>22.308816</v>
      </c>
      <c r="J32" s="148">
        <v>-0.42815114477733429</v>
      </c>
      <c r="K32" s="161">
        <v>-16.702919000000001</v>
      </c>
      <c r="L32" s="148">
        <v>2.236172976058254E-3</v>
      </c>
    </row>
    <row r="33" spans="1:12" x14ac:dyDescent="0.15">
      <c r="A33" s="93">
        <v>26</v>
      </c>
      <c r="B33" s="135" t="s">
        <v>35</v>
      </c>
      <c r="C33" s="162">
        <v>115.257808</v>
      </c>
      <c r="D33" s="162">
        <v>173.446158</v>
      </c>
      <c r="E33" s="146">
        <v>0.50485386638621477</v>
      </c>
      <c r="F33" s="163">
        <v>58.18835</v>
      </c>
      <c r="G33" s="146">
        <v>3.1133383994713499E-3</v>
      </c>
      <c r="H33" s="162">
        <v>25.424430000000001</v>
      </c>
      <c r="I33" s="162">
        <v>42.100212999999997</v>
      </c>
      <c r="J33" s="146">
        <v>0.65589604172050242</v>
      </c>
      <c r="K33" s="163">
        <v>16.675782999999996</v>
      </c>
      <c r="L33" s="146">
        <v>4.2200069513727836E-3</v>
      </c>
    </row>
    <row r="34" spans="1:12" x14ac:dyDescent="0.15">
      <c r="A34" s="93">
        <v>27</v>
      </c>
      <c r="B34" s="132" t="s">
        <v>277</v>
      </c>
      <c r="C34" s="160">
        <v>206.973938</v>
      </c>
      <c r="D34" s="160">
        <v>171.50877600000001</v>
      </c>
      <c r="E34" s="148">
        <v>-0.17135085867670929</v>
      </c>
      <c r="F34" s="161">
        <v>-35.465161999999992</v>
      </c>
      <c r="G34" s="148">
        <v>3.0785626174961475E-3</v>
      </c>
      <c r="H34" s="160">
        <v>37.670479999999998</v>
      </c>
      <c r="I34" s="160">
        <v>35.372675999999998</v>
      </c>
      <c r="J34" s="148">
        <v>-6.0997470698541667E-2</v>
      </c>
      <c r="K34" s="161">
        <v>-2.2978039999999993</v>
      </c>
      <c r="L34" s="148">
        <v>3.5456575625557344E-3</v>
      </c>
    </row>
    <row r="35" spans="1:12" x14ac:dyDescent="0.15">
      <c r="A35" s="93">
        <v>28</v>
      </c>
      <c r="B35" s="135" t="s">
        <v>154</v>
      </c>
      <c r="C35" s="162">
        <v>164.06647599999999</v>
      </c>
      <c r="D35" s="162">
        <v>168.423678</v>
      </c>
      <c r="E35" s="146">
        <v>2.6557540005918145E-2</v>
      </c>
      <c r="F35" s="163">
        <v>4.3572020000000009</v>
      </c>
      <c r="G35" s="146">
        <v>3.0231854665676598E-3</v>
      </c>
      <c r="H35" s="162">
        <v>33.135038999999999</v>
      </c>
      <c r="I35" s="162">
        <v>33.401417000000002</v>
      </c>
      <c r="J35" s="146">
        <v>8.0391636177039594E-3</v>
      </c>
      <c r="K35" s="163">
        <v>0.26637800000000311</v>
      </c>
      <c r="L35" s="146">
        <v>3.3480641042291427E-3</v>
      </c>
    </row>
    <row r="36" spans="1:12" ht="12.75" customHeight="1" x14ac:dyDescent="0.15">
      <c r="A36" s="93">
        <v>29</v>
      </c>
      <c r="B36" s="132" t="s">
        <v>279</v>
      </c>
      <c r="C36" s="160">
        <v>147.615622</v>
      </c>
      <c r="D36" s="160">
        <v>159.571133</v>
      </c>
      <c r="E36" s="148">
        <v>8.099082494127896E-2</v>
      </c>
      <c r="F36" s="161">
        <v>11.955511000000001</v>
      </c>
      <c r="G36" s="148">
        <v>2.8642833115741311E-3</v>
      </c>
      <c r="H36" s="160">
        <v>28.965342</v>
      </c>
      <c r="I36" s="160">
        <v>26.871335999999999</v>
      </c>
      <c r="J36" s="148">
        <v>-7.2293501661399362E-2</v>
      </c>
      <c r="K36" s="161">
        <v>-2.0940060000000003</v>
      </c>
      <c r="L36" s="148">
        <v>2.6935071495404013E-3</v>
      </c>
    </row>
    <row r="37" spans="1:12" x14ac:dyDescent="0.15">
      <c r="A37" s="93">
        <v>30</v>
      </c>
      <c r="B37" s="135" t="s">
        <v>39</v>
      </c>
      <c r="C37" s="162">
        <v>89.411984000000004</v>
      </c>
      <c r="D37" s="162">
        <v>136.76387600000001</v>
      </c>
      <c r="E37" s="146">
        <v>0.52959223005274114</v>
      </c>
      <c r="F37" s="163">
        <v>47.351892000000007</v>
      </c>
      <c r="G37" s="146">
        <v>2.4548956962848274E-3</v>
      </c>
      <c r="H37" s="162">
        <v>17.787398</v>
      </c>
      <c r="I37" s="162">
        <v>28.830113000000001</v>
      </c>
      <c r="J37" s="146">
        <v>0.6208167715143047</v>
      </c>
      <c r="K37" s="163">
        <v>11.042715000000001</v>
      </c>
      <c r="L37" s="146">
        <v>2.8898494472905131E-3</v>
      </c>
    </row>
    <row r="38" spans="1:12" s="120" customFormat="1" ht="11.25" thickBot="1" x14ac:dyDescent="0.2">
      <c r="B38" s="168" t="s">
        <v>19</v>
      </c>
      <c r="C38" s="177">
        <v>45391.814758</v>
      </c>
      <c r="D38" s="177">
        <v>55710.666732999998</v>
      </c>
      <c r="E38" s="178">
        <v>0.22732847386722677</v>
      </c>
      <c r="F38" s="177">
        <v>10318.851974999998</v>
      </c>
      <c r="G38" s="178">
        <v>1</v>
      </c>
      <c r="H38" s="177">
        <v>9523.0534229999994</v>
      </c>
      <c r="I38" s="177">
        <v>9976.3373580000007</v>
      </c>
      <c r="J38" s="178">
        <v>4.7598592055068556E-2</v>
      </c>
      <c r="K38" s="177">
        <v>453.28393500000129</v>
      </c>
      <c r="L38" s="178">
        <v>1</v>
      </c>
    </row>
    <row r="40" spans="1:12" ht="12" x14ac:dyDescent="0.2">
      <c r="B40" s="209" t="s">
        <v>82</v>
      </c>
      <c r="C40" s="209"/>
      <c r="D40" s="209"/>
      <c r="E40" s="209"/>
      <c r="F40" s="209"/>
      <c r="G40" s="209"/>
    </row>
    <row r="41" spans="1:12" ht="12" x14ac:dyDescent="0.2">
      <c r="B41" s="204" t="s">
        <v>88</v>
      </c>
      <c r="C41" s="204"/>
      <c r="D41" s="204"/>
      <c r="E41" s="204"/>
      <c r="F41" s="204"/>
      <c r="G41" s="204"/>
      <c r="H41" s="204"/>
      <c r="I41" s="204"/>
      <c r="J41" s="204"/>
      <c r="K41" s="204"/>
      <c r="L41" s="204"/>
    </row>
  </sheetData>
  <mergeCells count="7">
    <mergeCell ref="B40:G40"/>
    <mergeCell ref="B41:L41"/>
    <mergeCell ref="B2:G2"/>
    <mergeCell ref="B3:G3"/>
    <mergeCell ref="B6:B7"/>
    <mergeCell ref="C6:G6"/>
    <mergeCell ref="H6:L6"/>
  </mergeCells>
  <pageMargins left="0" right="0" top="0" bottom="0" header="0" footer="0"/>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E4DD-3396-44A1-BE01-B3E12BA97919}">
  <sheetPr>
    <tabColor rgb="FFFF1D3D"/>
    <pageSetUpPr fitToPage="1"/>
  </sheetPr>
  <dimension ref="A2:L41"/>
  <sheetViews>
    <sheetView showGridLines="0" workbookViewId="0">
      <selection activeCell="O20" sqref="O20"/>
    </sheetView>
  </sheetViews>
  <sheetFormatPr baseColWidth="10" defaultColWidth="11.42578125" defaultRowHeight="10.5" x14ac:dyDescent="0.15"/>
  <cols>
    <col min="1" max="1" width="11.42578125" style="88"/>
    <col min="2" max="2" width="51.140625" style="88" customWidth="1"/>
    <col min="3" max="7" width="11.42578125" style="88"/>
    <col min="8" max="8" width="11.42578125" style="88" customWidth="1"/>
    <col min="9" max="16384" width="11.42578125" style="88"/>
  </cols>
  <sheetData>
    <row r="2" spans="1:12" ht="12" x14ac:dyDescent="0.2">
      <c r="A2" s="6" t="s">
        <v>145</v>
      </c>
      <c r="B2" s="210" t="s">
        <v>174</v>
      </c>
      <c r="C2" s="210"/>
      <c r="D2" s="210"/>
      <c r="E2" s="210"/>
      <c r="F2" s="210"/>
      <c r="G2" s="210"/>
    </row>
    <row r="3" spans="1:12" ht="12" x14ac:dyDescent="0.2">
      <c r="A3" s="6"/>
      <c r="B3" s="210" t="s">
        <v>76</v>
      </c>
      <c r="C3" s="210"/>
      <c r="D3" s="210"/>
      <c r="E3" s="210"/>
      <c r="F3" s="210"/>
      <c r="G3" s="210"/>
    </row>
    <row r="6" spans="1:12" ht="12.75" customHeight="1" x14ac:dyDescent="0.15">
      <c r="B6" s="234" t="s">
        <v>140</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21</v>
      </c>
      <c r="C8" s="160">
        <v>7844.8371150000003</v>
      </c>
      <c r="D8" s="160">
        <v>8958.5782440000003</v>
      </c>
      <c r="E8" s="148">
        <v>0.14197122421706276</v>
      </c>
      <c r="F8" s="161">
        <v>1113.741129</v>
      </c>
      <c r="G8" s="148">
        <v>0.25666205607332782</v>
      </c>
      <c r="H8" s="160">
        <v>956.83116500000006</v>
      </c>
      <c r="I8" s="160">
        <v>1777.285429</v>
      </c>
      <c r="J8" s="148">
        <v>0.85747025599861182</v>
      </c>
      <c r="K8" s="161">
        <v>820.45426399999997</v>
      </c>
      <c r="L8" s="148">
        <v>0.25305883263928952</v>
      </c>
    </row>
    <row r="9" spans="1:12" x14ac:dyDescent="0.15">
      <c r="A9" s="93">
        <v>2</v>
      </c>
      <c r="B9" s="135" t="s">
        <v>22</v>
      </c>
      <c r="C9" s="162">
        <v>6195.3610259999996</v>
      </c>
      <c r="D9" s="162">
        <v>6790.7468250000002</v>
      </c>
      <c r="E9" s="146">
        <v>9.6101873079123656E-2</v>
      </c>
      <c r="F9" s="163">
        <v>595.38579900000059</v>
      </c>
      <c r="G9" s="146">
        <v>0.19455397886882853</v>
      </c>
      <c r="H9" s="162">
        <v>712.25612000000001</v>
      </c>
      <c r="I9" s="162">
        <v>1459.503293</v>
      </c>
      <c r="J9" s="146">
        <v>1.0491270654157385</v>
      </c>
      <c r="K9" s="163">
        <v>747.24717299999998</v>
      </c>
      <c r="L9" s="146">
        <v>0.2078114148314322</v>
      </c>
    </row>
    <row r="10" spans="1:12" x14ac:dyDescent="0.15">
      <c r="A10" s="93">
        <v>3</v>
      </c>
      <c r="B10" s="132" t="s">
        <v>149</v>
      </c>
      <c r="C10" s="160">
        <v>2824.7291489999998</v>
      </c>
      <c r="D10" s="160">
        <v>3059.5442170000001</v>
      </c>
      <c r="E10" s="148">
        <v>8.3128348104854144E-2</v>
      </c>
      <c r="F10" s="161">
        <v>234.81506800000034</v>
      </c>
      <c r="G10" s="148">
        <v>8.7655528365610136E-2</v>
      </c>
      <c r="H10" s="160">
        <v>315.32048700000001</v>
      </c>
      <c r="I10" s="160">
        <v>635.89012200000002</v>
      </c>
      <c r="J10" s="148">
        <v>1.0166470249045378</v>
      </c>
      <c r="K10" s="161">
        <v>320.56963500000001</v>
      </c>
      <c r="L10" s="148">
        <v>9.0541231776550726E-2</v>
      </c>
    </row>
    <row r="11" spans="1:12" x14ac:dyDescent="0.15">
      <c r="A11" s="93">
        <v>4</v>
      </c>
      <c r="B11" s="135" t="s">
        <v>151</v>
      </c>
      <c r="C11" s="162">
        <v>2358.4424439999998</v>
      </c>
      <c r="D11" s="162">
        <v>3056.4853990000001</v>
      </c>
      <c r="E11" s="146">
        <v>0.29597625194367483</v>
      </c>
      <c r="F11" s="163">
        <v>698.04295500000035</v>
      </c>
      <c r="G11" s="146">
        <v>8.7567893643263436E-2</v>
      </c>
      <c r="H11" s="162">
        <v>192.47521599999999</v>
      </c>
      <c r="I11" s="162">
        <v>594.10780799999998</v>
      </c>
      <c r="J11" s="146">
        <v>2.0866717302449995</v>
      </c>
      <c r="K11" s="163">
        <v>401.63259199999999</v>
      </c>
      <c r="L11" s="146">
        <v>8.4592055896704904E-2</v>
      </c>
    </row>
    <row r="12" spans="1:12" x14ac:dyDescent="0.15">
      <c r="A12" s="93">
        <v>5</v>
      </c>
      <c r="B12" s="132" t="s">
        <v>148</v>
      </c>
      <c r="C12" s="160">
        <v>1017.19615</v>
      </c>
      <c r="D12" s="160">
        <v>1192.6221089999999</v>
      </c>
      <c r="E12" s="148">
        <v>0.17246030571389781</v>
      </c>
      <c r="F12" s="161">
        <v>175.42595899999992</v>
      </c>
      <c r="G12" s="148">
        <v>3.4168462257887763E-2</v>
      </c>
      <c r="H12" s="160">
        <v>150.30755300000001</v>
      </c>
      <c r="I12" s="160">
        <v>266.08457199999998</v>
      </c>
      <c r="J12" s="165">
        <v>0.77026747285281094</v>
      </c>
      <c r="K12" s="161">
        <v>115.77701899999997</v>
      </c>
      <c r="L12" s="148">
        <v>3.788645879549659E-2</v>
      </c>
    </row>
    <row r="13" spans="1:12" x14ac:dyDescent="0.15">
      <c r="A13" s="93">
        <v>6</v>
      </c>
      <c r="B13" s="135" t="s">
        <v>164</v>
      </c>
      <c r="C13" s="162">
        <v>831.99140399999999</v>
      </c>
      <c r="D13" s="162">
        <v>886.77502300000003</v>
      </c>
      <c r="E13" s="146">
        <v>6.584637622049283E-2</v>
      </c>
      <c r="F13" s="163">
        <v>54.783619000000044</v>
      </c>
      <c r="G13" s="146">
        <v>2.540598457462695E-2</v>
      </c>
      <c r="H13" s="162">
        <v>140.07509099999999</v>
      </c>
      <c r="I13" s="162">
        <v>173.76226299999999</v>
      </c>
      <c r="J13" s="146">
        <v>0.2404936649300482</v>
      </c>
      <c r="K13" s="163">
        <v>33.687172000000004</v>
      </c>
      <c r="L13" s="146">
        <v>2.474114439585675E-2</v>
      </c>
    </row>
    <row r="14" spans="1:12" x14ac:dyDescent="0.15">
      <c r="A14" s="93">
        <v>7</v>
      </c>
      <c r="B14" s="132" t="s">
        <v>157</v>
      </c>
      <c r="C14" s="160">
        <v>718.67655999999999</v>
      </c>
      <c r="D14" s="160">
        <v>787.05512299999998</v>
      </c>
      <c r="E14" s="148">
        <v>9.5145113679511173E-2</v>
      </c>
      <c r="F14" s="161">
        <v>68.378562999999986</v>
      </c>
      <c r="G14" s="148">
        <v>2.2549022915273421E-2</v>
      </c>
      <c r="H14" s="160">
        <v>94.697035</v>
      </c>
      <c r="I14" s="160">
        <v>154.00039699999999</v>
      </c>
      <c r="J14" s="148">
        <v>0.6262430708627782</v>
      </c>
      <c r="K14" s="161">
        <v>59.303361999999993</v>
      </c>
      <c r="L14" s="148">
        <v>2.1927350584725433E-2</v>
      </c>
    </row>
    <row r="15" spans="1:12" x14ac:dyDescent="0.15">
      <c r="A15" s="93">
        <v>8</v>
      </c>
      <c r="B15" s="135" t="s">
        <v>24</v>
      </c>
      <c r="C15" s="162">
        <v>630.99733600000002</v>
      </c>
      <c r="D15" s="162">
        <v>737.66006900000002</v>
      </c>
      <c r="E15" s="146">
        <v>0.16903832538525965</v>
      </c>
      <c r="F15" s="163">
        <v>106.662733</v>
      </c>
      <c r="G15" s="146">
        <v>2.1133861293172948E-2</v>
      </c>
      <c r="H15" s="162">
        <v>93.527626999999995</v>
      </c>
      <c r="I15" s="162">
        <v>148.09578099999999</v>
      </c>
      <c r="J15" s="146">
        <v>0.58344422659199924</v>
      </c>
      <c r="K15" s="163">
        <v>54.568153999999993</v>
      </c>
      <c r="L15" s="146">
        <v>2.1086621679979951E-2</v>
      </c>
    </row>
    <row r="16" spans="1:12" x14ac:dyDescent="0.15">
      <c r="A16" s="93">
        <v>9</v>
      </c>
      <c r="B16" s="132" t="s">
        <v>160</v>
      </c>
      <c r="C16" s="160">
        <v>506.59486800000002</v>
      </c>
      <c r="D16" s="160">
        <v>657.97842400000002</v>
      </c>
      <c r="E16" s="148">
        <v>0.29882568016855626</v>
      </c>
      <c r="F16" s="161">
        <v>151.383556</v>
      </c>
      <c r="G16" s="148">
        <v>1.8850992931700276E-2</v>
      </c>
      <c r="H16" s="160">
        <v>74.358292000000006</v>
      </c>
      <c r="I16" s="160">
        <v>127.26294900000001</v>
      </c>
      <c r="J16" s="148">
        <v>0.71148295068423573</v>
      </c>
      <c r="K16" s="161">
        <v>52.904657</v>
      </c>
      <c r="L16" s="148">
        <v>1.8120338346718893E-2</v>
      </c>
    </row>
    <row r="17" spans="1:12" x14ac:dyDescent="0.15">
      <c r="A17" s="93">
        <v>10</v>
      </c>
      <c r="B17" s="135" t="s">
        <v>34</v>
      </c>
      <c r="C17" s="162">
        <v>292.56673000000001</v>
      </c>
      <c r="D17" s="162">
        <v>644.74817199999995</v>
      </c>
      <c r="E17" s="146">
        <v>1.2037644950264847</v>
      </c>
      <c r="F17" s="163">
        <v>352.18144199999995</v>
      </c>
      <c r="G17" s="146">
        <v>1.8471947999770085E-2</v>
      </c>
      <c r="H17" s="162">
        <v>26.169521</v>
      </c>
      <c r="I17" s="162">
        <v>158.22420199999999</v>
      </c>
      <c r="J17" s="146">
        <v>5.0461252615208352</v>
      </c>
      <c r="K17" s="163">
        <v>132.05468099999999</v>
      </c>
      <c r="L17" s="146">
        <v>2.2528757170946871E-2</v>
      </c>
    </row>
    <row r="18" spans="1:12" x14ac:dyDescent="0.15">
      <c r="A18" s="93">
        <v>11</v>
      </c>
      <c r="B18" s="132" t="s">
        <v>161</v>
      </c>
      <c r="C18" s="160">
        <v>590.09602099999995</v>
      </c>
      <c r="D18" s="160">
        <v>606.08411899999999</v>
      </c>
      <c r="E18" s="148">
        <v>2.7094061696782745E-2</v>
      </c>
      <c r="F18" s="161">
        <v>15.988098000000036</v>
      </c>
      <c r="G18" s="148">
        <v>1.7364228106186031E-2</v>
      </c>
      <c r="H18" s="160">
        <v>59.911436999999999</v>
      </c>
      <c r="I18" s="160">
        <v>117.459869</v>
      </c>
      <c r="J18" s="148">
        <v>0.96055836550874241</v>
      </c>
      <c r="K18" s="161">
        <v>57.548431999999998</v>
      </c>
      <c r="L18" s="148">
        <v>1.6724526542609645E-2</v>
      </c>
    </row>
    <row r="19" spans="1:12" x14ac:dyDescent="0.15">
      <c r="A19" s="93">
        <v>12</v>
      </c>
      <c r="B19" s="135" t="s">
        <v>279</v>
      </c>
      <c r="C19" s="162">
        <v>597.82807100000002</v>
      </c>
      <c r="D19" s="162">
        <v>595.16117999999994</v>
      </c>
      <c r="E19" s="146">
        <v>-4.4609665041975832E-3</v>
      </c>
      <c r="F19" s="163">
        <v>-2.6668910000000778</v>
      </c>
      <c r="G19" s="146">
        <v>1.7051287379907149E-2</v>
      </c>
      <c r="H19" s="162">
        <v>40.156463000000002</v>
      </c>
      <c r="I19" s="162">
        <v>124.324338</v>
      </c>
      <c r="J19" s="146">
        <v>2.0959982207596317</v>
      </c>
      <c r="K19" s="163">
        <v>84.167874999999995</v>
      </c>
      <c r="L19" s="146">
        <v>1.7701924142052065E-2</v>
      </c>
    </row>
    <row r="20" spans="1:12" x14ac:dyDescent="0.15">
      <c r="A20" s="93">
        <v>13</v>
      </c>
      <c r="B20" s="132" t="s">
        <v>26</v>
      </c>
      <c r="C20" s="160">
        <v>530.20921599999997</v>
      </c>
      <c r="D20" s="160">
        <v>551.40229799999997</v>
      </c>
      <c r="E20" s="148">
        <v>3.9971168664107104E-2</v>
      </c>
      <c r="F20" s="161">
        <v>21.193082000000004</v>
      </c>
      <c r="G20" s="148">
        <v>1.5797601323962695E-2</v>
      </c>
      <c r="H20" s="160">
        <v>58.910567999999998</v>
      </c>
      <c r="I20" s="160">
        <v>97.343725000000006</v>
      </c>
      <c r="J20" s="148">
        <v>0.65239834387609386</v>
      </c>
      <c r="K20" s="161">
        <v>38.433157000000008</v>
      </c>
      <c r="L20" s="148">
        <v>1.3860288849113174E-2</v>
      </c>
    </row>
    <row r="21" spans="1:12" x14ac:dyDescent="0.15">
      <c r="A21" s="93">
        <v>14</v>
      </c>
      <c r="B21" s="135" t="s">
        <v>29</v>
      </c>
      <c r="C21" s="162">
        <v>523.10417700000005</v>
      </c>
      <c r="D21" s="162">
        <v>521.95524999999998</v>
      </c>
      <c r="E21" s="146">
        <v>-2.1963636509063633E-3</v>
      </c>
      <c r="F21" s="163">
        <v>-1.1489270000000715</v>
      </c>
      <c r="G21" s="146">
        <v>1.4953947378088875E-2</v>
      </c>
      <c r="H21" s="162">
        <v>78.537473000000006</v>
      </c>
      <c r="I21" s="162">
        <v>87.407398999999998</v>
      </c>
      <c r="J21" s="146">
        <v>0.11293877509911732</v>
      </c>
      <c r="K21" s="163">
        <v>8.8699259999999924</v>
      </c>
      <c r="L21" s="146">
        <v>1.2445504809782921E-2</v>
      </c>
    </row>
    <row r="22" spans="1:12" x14ac:dyDescent="0.15">
      <c r="A22" s="93">
        <v>15</v>
      </c>
      <c r="B22" s="132" t="s">
        <v>163</v>
      </c>
      <c r="C22" s="160">
        <v>310.98496799999998</v>
      </c>
      <c r="D22" s="160">
        <v>454.95677599999999</v>
      </c>
      <c r="E22" s="148">
        <v>0.46295423513846501</v>
      </c>
      <c r="F22" s="161">
        <v>143.97180800000001</v>
      </c>
      <c r="G22" s="148">
        <v>1.3034450151826173E-2</v>
      </c>
      <c r="H22" s="160">
        <v>36.937733000000001</v>
      </c>
      <c r="I22" s="160">
        <v>80.329351000000003</v>
      </c>
      <c r="J22" s="148">
        <v>1.1747233648583686</v>
      </c>
      <c r="K22" s="161">
        <v>43.391618000000001</v>
      </c>
      <c r="L22" s="148">
        <v>1.1437696758797737E-2</v>
      </c>
    </row>
    <row r="23" spans="1:12" x14ac:dyDescent="0.15">
      <c r="A23" s="93">
        <v>16</v>
      </c>
      <c r="B23" s="135" t="s">
        <v>153</v>
      </c>
      <c r="C23" s="162">
        <v>364.12865799999997</v>
      </c>
      <c r="D23" s="162">
        <v>452.08843999999999</v>
      </c>
      <c r="E23" s="146">
        <v>0.24156237106720679</v>
      </c>
      <c r="F23" s="163">
        <v>87.959782000000018</v>
      </c>
      <c r="G23" s="146">
        <v>1.2952272713038693E-2</v>
      </c>
      <c r="H23" s="162">
        <v>41.974902999999998</v>
      </c>
      <c r="I23" s="162">
        <v>105.58438</v>
      </c>
      <c r="J23" s="146">
        <v>1.5154168908978778</v>
      </c>
      <c r="K23" s="163">
        <v>63.609476999999998</v>
      </c>
      <c r="L23" s="146">
        <v>1.5033634728427826E-2</v>
      </c>
    </row>
    <row r="24" spans="1:12" x14ac:dyDescent="0.15">
      <c r="A24" s="93">
        <v>17</v>
      </c>
      <c r="B24" s="132" t="s">
        <v>159</v>
      </c>
      <c r="C24" s="160">
        <v>361.840418</v>
      </c>
      <c r="D24" s="160">
        <v>364.21814999999998</v>
      </c>
      <c r="E24" s="148">
        <v>6.5712172596483764E-3</v>
      </c>
      <c r="F24" s="161">
        <v>2.3777319999999804</v>
      </c>
      <c r="G24" s="148">
        <v>1.0434800778888382E-2</v>
      </c>
      <c r="H24" s="160">
        <v>42.643541999999997</v>
      </c>
      <c r="I24" s="160">
        <v>70.599980000000002</v>
      </c>
      <c r="J24" s="148">
        <v>0.65558433208948741</v>
      </c>
      <c r="K24" s="161">
        <v>27.956438000000006</v>
      </c>
      <c r="L24" s="148">
        <v>1.0052380012595707E-2</v>
      </c>
    </row>
    <row r="25" spans="1:12" x14ac:dyDescent="0.15">
      <c r="A25" s="93">
        <v>18</v>
      </c>
      <c r="B25" s="135" t="s">
        <v>33</v>
      </c>
      <c r="C25" s="162">
        <v>278.73560900000001</v>
      </c>
      <c r="D25" s="162">
        <v>297.18133</v>
      </c>
      <c r="E25" s="146">
        <v>6.6176406617641792E-2</v>
      </c>
      <c r="F25" s="163">
        <v>18.445720999999992</v>
      </c>
      <c r="G25" s="146">
        <v>8.5142049449075663E-3</v>
      </c>
      <c r="H25" s="162">
        <v>69.698796000000002</v>
      </c>
      <c r="I25" s="162">
        <v>61.020719999999997</v>
      </c>
      <c r="J25" s="146">
        <v>-0.12450826266783721</v>
      </c>
      <c r="K25" s="163">
        <v>-8.6780760000000043</v>
      </c>
      <c r="L25" s="146">
        <v>8.6884368250840747E-3</v>
      </c>
    </row>
    <row r="26" spans="1:12" x14ac:dyDescent="0.15">
      <c r="A26" s="93">
        <v>19</v>
      </c>
      <c r="B26" s="132" t="s">
        <v>28</v>
      </c>
      <c r="C26" s="160">
        <v>252.27156299999999</v>
      </c>
      <c r="D26" s="160">
        <v>284.58330100000001</v>
      </c>
      <c r="E26" s="148">
        <v>0.12808315616611932</v>
      </c>
      <c r="F26" s="161">
        <v>32.31173800000002</v>
      </c>
      <c r="G26" s="148">
        <v>8.153273116491935E-3</v>
      </c>
      <c r="H26" s="160">
        <v>25.247872999999998</v>
      </c>
      <c r="I26" s="160">
        <v>47.607638000000001</v>
      </c>
      <c r="J26" s="148">
        <v>0.88560984919402941</v>
      </c>
      <c r="K26" s="161">
        <v>22.359765000000003</v>
      </c>
      <c r="L26" s="148">
        <v>6.7786147910819791E-3</v>
      </c>
    </row>
    <row r="27" spans="1:12" x14ac:dyDescent="0.15">
      <c r="A27" s="93">
        <v>20</v>
      </c>
      <c r="B27" s="135" t="s">
        <v>32</v>
      </c>
      <c r="C27" s="162">
        <v>190.56224599999999</v>
      </c>
      <c r="D27" s="162">
        <v>234.86094700000001</v>
      </c>
      <c r="E27" s="146">
        <v>0.23246315537233975</v>
      </c>
      <c r="F27" s="163">
        <v>44.298701000000023</v>
      </c>
      <c r="G27" s="146">
        <v>6.7287343936211401E-3</v>
      </c>
      <c r="H27" s="162">
        <v>25.791629</v>
      </c>
      <c r="I27" s="162">
        <v>44.436340999999999</v>
      </c>
      <c r="J27" s="146">
        <v>0.72289780533055903</v>
      </c>
      <c r="K27" s="163">
        <v>18.644711999999998</v>
      </c>
      <c r="L27" s="146">
        <v>6.3270695841739213E-3</v>
      </c>
    </row>
    <row r="28" spans="1:12" x14ac:dyDescent="0.15">
      <c r="A28" s="93">
        <v>21</v>
      </c>
      <c r="B28" s="132" t="s">
        <v>166</v>
      </c>
      <c r="C28" s="160">
        <v>196.590836</v>
      </c>
      <c r="D28" s="160">
        <v>207.271233</v>
      </c>
      <c r="E28" s="148">
        <v>5.4328051181388837E-2</v>
      </c>
      <c r="F28" s="161">
        <v>10.680396999999999</v>
      </c>
      <c r="G28" s="148">
        <v>5.9382928158565286E-3</v>
      </c>
      <c r="H28" s="160">
        <v>27.088249999999999</v>
      </c>
      <c r="I28" s="160">
        <v>39.278708999999999</v>
      </c>
      <c r="J28" s="148">
        <v>0.45002755807407269</v>
      </c>
      <c r="K28" s="161">
        <v>12.190459000000001</v>
      </c>
      <c r="L28" s="148">
        <v>5.5927000159513235E-3</v>
      </c>
    </row>
    <row r="29" spans="1:12" x14ac:dyDescent="0.15">
      <c r="A29" s="93">
        <v>22</v>
      </c>
      <c r="B29" s="135" t="s">
        <v>40</v>
      </c>
      <c r="C29" s="162">
        <v>182.22541000000001</v>
      </c>
      <c r="D29" s="162">
        <v>198.32603900000001</v>
      </c>
      <c r="E29" s="146">
        <v>8.8355564682225163E-2</v>
      </c>
      <c r="F29" s="163">
        <v>16.100628999999998</v>
      </c>
      <c r="G29" s="146">
        <v>5.6820142165651217E-3</v>
      </c>
      <c r="H29" s="162">
        <v>30.388286999999998</v>
      </c>
      <c r="I29" s="162">
        <v>26.361687</v>
      </c>
      <c r="J29" s="146">
        <v>-0.13250500102226881</v>
      </c>
      <c r="K29" s="163">
        <v>-4.0265999999999984</v>
      </c>
      <c r="L29" s="146">
        <v>3.7535094981203123E-3</v>
      </c>
    </row>
    <row r="30" spans="1:12" x14ac:dyDescent="0.15">
      <c r="A30" s="93">
        <v>23</v>
      </c>
      <c r="B30" s="132" t="s">
        <v>162</v>
      </c>
      <c r="C30" s="160">
        <v>193.74621999999999</v>
      </c>
      <c r="D30" s="160">
        <v>195.91877199999999</v>
      </c>
      <c r="E30" s="148">
        <v>1.121339038253244E-2</v>
      </c>
      <c r="F30" s="161">
        <v>2.172551999999996</v>
      </c>
      <c r="G30" s="148">
        <v>5.6130463423210934E-3</v>
      </c>
      <c r="H30" s="160">
        <v>33.863</v>
      </c>
      <c r="I30" s="160">
        <v>33.454917000000002</v>
      </c>
      <c r="J30" s="148">
        <v>-1.2050999616100122E-2</v>
      </c>
      <c r="K30" s="161">
        <v>-0.40808299999999775</v>
      </c>
      <c r="L30" s="148">
        <v>4.7634792385755406E-3</v>
      </c>
    </row>
    <row r="31" spans="1:12" x14ac:dyDescent="0.15">
      <c r="A31" s="93">
        <v>24</v>
      </c>
      <c r="B31" s="135" t="s">
        <v>278</v>
      </c>
      <c r="C31" s="162">
        <v>163.66347200000001</v>
      </c>
      <c r="D31" s="162">
        <v>186.70029099999999</v>
      </c>
      <c r="E31" s="146">
        <v>0.14075724239798593</v>
      </c>
      <c r="F31" s="163">
        <v>23.03681899999998</v>
      </c>
      <c r="G31" s="146">
        <v>5.3489381074103186E-3</v>
      </c>
      <c r="H31" s="162">
        <v>17.799028</v>
      </c>
      <c r="I31" s="162">
        <v>51.511443</v>
      </c>
      <c r="J31" s="146">
        <v>1.8940593272846136</v>
      </c>
      <c r="K31" s="163">
        <v>33.712415</v>
      </c>
      <c r="L31" s="146">
        <v>7.3344581688714796E-3</v>
      </c>
    </row>
    <row r="32" spans="1:12" x14ac:dyDescent="0.15">
      <c r="A32" s="93">
        <v>25</v>
      </c>
      <c r="B32" s="132" t="s">
        <v>39</v>
      </c>
      <c r="C32" s="160">
        <v>74.735996</v>
      </c>
      <c r="D32" s="160">
        <v>179.01028600000001</v>
      </c>
      <c r="E32" s="148">
        <v>1.3952351688736444</v>
      </c>
      <c r="F32" s="161">
        <v>104.27429000000001</v>
      </c>
      <c r="G32" s="148">
        <v>5.128620503348974E-3</v>
      </c>
      <c r="H32" s="160">
        <v>6.5186450000000002</v>
      </c>
      <c r="I32" s="160">
        <v>23.714043</v>
      </c>
      <c r="J32" s="148">
        <v>2.6378791911509216</v>
      </c>
      <c r="K32" s="161">
        <v>17.195398000000001</v>
      </c>
      <c r="L32" s="148">
        <v>3.3765246374154092E-3</v>
      </c>
    </row>
    <row r="33" spans="1:12" x14ac:dyDescent="0.15">
      <c r="A33" s="93">
        <v>26</v>
      </c>
      <c r="B33" s="135" t="s">
        <v>158</v>
      </c>
      <c r="C33" s="162">
        <v>137.283478</v>
      </c>
      <c r="D33" s="162">
        <v>161.942533</v>
      </c>
      <c r="E33" s="146">
        <v>0.17962143266795727</v>
      </c>
      <c r="F33" s="163">
        <v>24.659054999999995</v>
      </c>
      <c r="G33" s="146">
        <v>4.6396316863493966E-3</v>
      </c>
      <c r="H33" s="162">
        <v>5.9493429999999998</v>
      </c>
      <c r="I33" s="162">
        <v>32.852387</v>
      </c>
      <c r="J33" s="146">
        <v>4.5220193221335538</v>
      </c>
      <c r="K33" s="163">
        <v>26.903044000000001</v>
      </c>
      <c r="L33" s="146">
        <v>4.6776879886489924E-3</v>
      </c>
    </row>
    <row r="34" spans="1:12" x14ac:dyDescent="0.15">
      <c r="A34" s="93">
        <v>27</v>
      </c>
      <c r="B34" s="132" t="s">
        <v>150</v>
      </c>
      <c r="C34" s="160">
        <v>176.30099200000001</v>
      </c>
      <c r="D34" s="160">
        <v>155.39943500000001</v>
      </c>
      <c r="E34" s="148">
        <v>-0.11855609411432011</v>
      </c>
      <c r="F34" s="161">
        <v>-20.901556999999997</v>
      </c>
      <c r="G34" s="148">
        <v>4.4521728128508005E-3</v>
      </c>
      <c r="H34" s="160">
        <v>25.73639</v>
      </c>
      <c r="I34" s="160">
        <v>30.295541</v>
      </c>
      <c r="J34" s="148">
        <v>0.17714803824467995</v>
      </c>
      <c r="K34" s="161">
        <v>4.559151</v>
      </c>
      <c r="L34" s="148">
        <v>4.3136314035665986E-3</v>
      </c>
    </row>
    <row r="35" spans="1:12" x14ac:dyDescent="0.15">
      <c r="A35" s="93">
        <v>28</v>
      </c>
      <c r="B35" s="135" t="s">
        <v>167</v>
      </c>
      <c r="C35" s="162">
        <v>133.64514800000001</v>
      </c>
      <c r="D35" s="162">
        <v>151.12880699999999</v>
      </c>
      <c r="E35" s="146">
        <v>0.13082150202714415</v>
      </c>
      <c r="F35" s="163">
        <v>17.483658999999989</v>
      </c>
      <c r="G35" s="146">
        <v>4.3298198977620196E-3</v>
      </c>
      <c r="H35" s="162">
        <v>13.162098</v>
      </c>
      <c r="I35" s="162">
        <v>24.612414999999999</v>
      </c>
      <c r="J35" s="146">
        <v>0.86994618942967894</v>
      </c>
      <c r="K35" s="163">
        <v>11.450316999999998</v>
      </c>
      <c r="L35" s="146">
        <v>3.5044393583073363E-3</v>
      </c>
    </row>
    <row r="36" spans="1:12" x14ac:dyDescent="0.15">
      <c r="A36" s="93">
        <v>29</v>
      </c>
      <c r="B36" s="132" t="s">
        <v>155</v>
      </c>
      <c r="C36" s="160">
        <v>107.708888</v>
      </c>
      <c r="D36" s="160">
        <v>133.214574</v>
      </c>
      <c r="E36" s="148">
        <v>0.23680205481278382</v>
      </c>
      <c r="F36" s="161">
        <v>25.505685999999997</v>
      </c>
      <c r="G36" s="148">
        <v>3.8165795431514991E-3</v>
      </c>
      <c r="H36" s="160">
        <v>10.84586</v>
      </c>
      <c r="I36" s="160">
        <v>21.609037000000001</v>
      </c>
      <c r="J36" s="148">
        <v>0.99237653814450866</v>
      </c>
      <c r="K36" s="161">
        <v>10.763177000000001</v>
      </c>
      <c r="L36" s="148">
        <v>3.0768033026389117E-3</v>
      </c>
    </row>
    <row r="37" spans="1:12" x14ac:dyDescent="0.15">
      <c r="A37" s="93">
        <v>30</v>
      </c>
      <c r="B37" s="135" t="s">
        <v>165</v>
      </c>
      <c r="C37" s="162">
        <v>126.007431</v>
      </c>
      <c r="D37" s="162">
        <v>129.88155699999999</v>
      </c>
      <c r="E37" s="146">
        <v>3.0745218510168648E-2</v>
      </c>
      <c r="F37" s="163">
        <v>3.8741259999999897</v>
      </c>
      <c r="G37" s="146">
        <v>3.721089056508677E-3</v>
      </c>
      <c r="H37" s="162">
        <v>21.243251999999998</v>
      </c>
      <c r="I37" s="162">
        <v>20.333656000000001</v>
      </c>
      <c r="J37" s="146">
        <v>-4.2818114665306273E-2</v>
      </c>
      <c r="K37" s="163">
        <v>-0.90959599999999696</v>
      </c>
      <c r="L37" s="146">
        <v>2.8952081453478711E-3</v>
      </c>
    </row>
    <row r="38" spans="1:12" s="120" customFormat="1" ht="11.25" thickBot="1" x14ac:dyDescent="0.2">
      <c r="B38" s="168" t="s">
        <v>19</v>
      </c>
      <c r="C38" s="177">
        <v>30605.973253</v>
      </c>
      <c r="D38" s="177">
        <v>34904.178595999998</v>
      </c>
      <c r="E38" s="178">
        <v>0.14043681301912803</v>
      </c>
      <c r="F38" s="177">
        <v>4298.2053429999978</v>
      </c>
      <c r="G38" s="178">
        <v>1</v>
      </c>
      <c r="H38" s="177">
        <v>3682.7028209999999</v>
      </c>
      <c r="I38" s="177">
        <v>7023.2104149999996</v>
      </c>
      <c r="J38" s="178">
        <v>0.90708041250336868</v>
      </c>
      <c r="K38" s="177">
        <v>3340.5075939999997</v>
      </c>
      <c r="L38" s="178">
        <v>1</v>
      </c>
    </row>
    <row r="39" spans="1:12" x14ac:dyDescent="0.15">
      <c r="C39" s="159"/>
      <c r="D39" s="159"/>
      <c r="E39" s="158"/>
      <c r="F39" s="159"/>
      <c r="G39" s="158"/>
      <c r="H39" s="159"/>
      <c r="I39" s="159"/>
      <c r="J39" s="158"/>
      <c r="K39" s="159"/>
      <c r="L39" s="158"/>
    </row>
    <row r="40" spans="1:12" ht="12" x14ac:dyDescent="0.2">
      <c r="B40" s="209" t="s">
        <v>82</v>
      </c>
      <c r="C40" s="209"/>
      <c r="D40" s="209"/>
      <c r="E40" s="209"/>
      <c r="F40" s="209"/>
      <c r="G40" s="209"/>
    </row>
    <row r="41" spans="1:12" ht="12" x14ac:dyDescent="0.2">
      <c r="B41" s="204" t="s">
        <v>88</v>
      </c>
      <c r="C41" s="204"/>
      <c r="D41" s="204"/>
      <c r="E41" s="204"/>
      <c r="F41" s="204"/>
      <c r="G41" s="204"/>
      <c r="H41" s="204"/>
      <c r="I41" s="204"/>
      <c r="J41" s="204"/>
      <c r="K41" s="204"/>
      <c r="L41" s="204"/>
    </row>
  </sheetData>
  <mergeCells count="7">
    <mergeCell ref="B41:L41"/>
    <mergeCell ref="B2:G2"/>
    <mergeCell ref="B3:G3"/>
    <mergeCell ref="B6:B7"/>
    <mergeCell ref="C6:G6"/>
    <mergeCell ref="H6:L6"/>
    <mergeCell ref="B40:G40"/>
  </mergeCells>
  <pageMargins left="0" right="0" top="0" bottom="0" header="0" footer="0"/>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1938-8239-4657-A36C-35BF0A8C60A0}">
  <sheetPr>
    <tabColor rgb="FFFF1D3D"/>
  </sheetPr>
  <dimension ref="A2:L15"/>
  <sheetViews>
    <sheetView showGridLines="0" workbookViewId="0">
      <selection activeCell="B4" sqref="B4"/>
    </sheetView>
  </sheetViews>
  <sheetFormatPr baseColWidth="10" defaultColWidth="11.42578125" defaultRowHeight="12" x14ac:dyDescent="0.2"/>
  <cols>
    <col min="1" max="2" width="11.42578125" style="2"/>
    <col min="3" max="3" width="19.7109375" style="2" customWidth="1"/>
    <col min="4" max="16384" width="11.42578125" style="2"/>
  </cols>
  <sheetData>
    <row r="2" spans="1:12" s="6" customFormat="1" x14ac:dyDescent="0.2">
      <c r="A2" s="6" t="s">
        <v>0</v>
      </c>
      <c r="B2" s="210" t="s">
        <v>85</v>
      </c>
      <c r="C2" s="210"/>
      <c r="D2" s="210"/>
      <c r="E2" s="210"/>
      <c r="F2" s="210"/>
      <c r="G2" s="210"/>
    </row>
    <row r="3" spans="1:12" s="6" customFormat="1" x14ac:dyDescent="0.2">
      <c r="B3" s="210" t="s">
        <v>76</v>
      </c>
      <c r="C3" s="210"/>
      <c r="D3" s="210"/>
      <c r="E3" s="210"/>
      <c r="F3" s="210"/>
      <c r="G3" s="210"/>
    </row>
    <row r="6" spans="1:12" x14ac:dyDescent="0.2">
      <c r="B6" s="213" t="s">
        <v>7</v>
      </c>
      <c r="C6" s="214"/>
      <c r="D6" s="215" t="str">
        <f>CONCATENATE("enero-",H6)</f>
        <v>enero-mayo</v>
      </c>
      <c r="E6" s="215"/>
      <c r="F6" s="216" t="s">
        <v>8</v>
      </c>
      <c r="G6" s="217"/>
      <c r="H6" s="206" t="s">
        <v>124</v>
      </c>
      <c r="I6" s="207"/>
      <c r="J6" s="207" t="s">
        <v>8</v>
      </c>
      <c r="K6" s="208"/>
    </row>
    <row r="7" spans="1:12" ht="12.75" thickBot="1" x14ac:dyDescent="0.25">
      <c r="B7" s="211" t="s">
        <v>9</v>
      </c>
      <c r="C7" s="212"/>
      <c r="D7" s="7">
        <v>2025</v>
      </c>
      <c r="E7" s="7">
        <v>2026</v>
      </c>
      <c r="F7" s="7" t="s">
        <v>10</v>
      </c>
      <c r="G7" s="8" t="s">
        <v>11</v>
      </c>
      <c r="H7" s="9">
        <f>+D7</f>
        <v>2025</v>
      </c>
      <c r="I7" s="10">
        <f>+E7</f>
        <v>2026</v>
      </c>
      <c r="J7" s="10" t="s">
        <v>10</v>
      </c>
      <c r="K7" s="11" t="s">
        <v>11</v>
      </c>
    </row>
    <row r="8" spans="1:12" ht="12.75" thickBot="1" x14ac:dyDescent="0.25">
      <c r="B8" s="12" t="s">
        <v>12</v>
      </c>
      <c r="C8" s="13"/>
      <c r="D8" s="14">
        <v>80932.91326999999</v>
      </c>
      <c r="E8" s="14">
        <v>87692.418967799997</v>
      </c>
      <c r="F8" s="15">
        <v>8.3519861385066507E-2</v>
      </c>
      <c r="G8" s="16">
        <v>6759.5056978000066</v>
      </c>
      <c r="H8" s="17">
        <v>16272.828811899999</v>
      </c>
      <c r="I8" s="14">
        <v>17191.3347245</v>
      </c>
      <c r="J8" s="15">
        <v>5.6444145220056363E-2</v>
      </c>
      <c r="K8" s="16">
        <v>918.50591260000147</v>
      </c>
    </row>
    <row r="9" spans="1:12" ht="12.75" thickBot="1" x14ac:dyDescent="0.25">
      <c r="B9" s="18" t="s">
        <v>13</v>
      </c>
      <c r="C9" s="19"/>
      <c r="D9" s="20">
        <v>44226.662315399997</v>
      </c>
      <c r="E9" s="20">
        <v>49565.341561299996</v>
      </c>
      <c r="F9" s="21">
        <v>0.12071178258552506</v>
      </c>
      <c r="G9" s="22">
        <v>5338.6792458999989</v>
      </c>
      <c r="H9" s="23">
        <v>8728.4437376999995</v>
      </c>
      <c r="I9" s="20">
        <v>9539.9093092000003</v>
      </c>
      <c r="J9" s="21">
        <v>9.2967955787480072E-2</v>
      </c>
      <c r="K9" s="22">
        <v>811.46557150000081</v>
      </c>
    </row>
    <row r="10" spans="1:12" ht="12.75" thickBot="1" x14ac:dyDescent="0.25">
      <c r="B10" s="24" t="s">
        <v>14</v>
      </c>
      <c r="C10" s="25"/>
      <c r="D10" s="26">
        <v>36706.2509546</v>
      </c>
      <c r="E10" s="26">
        <v>38127.077406500001</v>
      </c>
      <c r="F10" s="27">
        <v>3.8708024245171391E-2</v>
      </c>
      <c r="G10" s="28">
        <v>1420.8264519000004</v>
      </c>
      <c r="H10" s="29">
        <v>7544.3850742000004</v>
      </c>
      <c r="I10" s="26">
        <v>7651.4254153000002</v>
      </c>
      <c r="J10" s="27">
        <v>1.4188080280532311E-2</v>
      </c>
      <c r="K10" s="28">
        <v>107.04034109999975</v>
      </c>
    </row>
    <row r="11" spans="1:12" ht="12.75" thickBot="1" x14ac:dyDescent="0.25">
      <c r="B11" s="30" t="s">
        <v>15</v>
      </c>
      <c r="C11" s="19"/>
      <c r="D11" s="20">
        <v>34114.701406500004</v>
      </c>
      <c r="E11" s="20">
        <v>35593.629447300002</v>
      </c>
      <c r="F11" s="21">
        <v>4.3351633748088814E-2</v>
      </c>
      <c r="G11" s="22">
        <v>1478.9280407999977</v>
      </c>
      <c r="H11" s="23">
        <v>7032.3889099999997</v>
      </c>
      <c r="I11" s="20">
        <v>7105.3380641000003</v>
      </c>
      <c r="J11" s="21">
        <v>1.0373310554009363E-2</v>
      </c>
      <c r="K11" s="22">
        <v>72.949154100000669</v>
      </c>
    </row>
    <row r="12" spans="1:12" x14ac:dyDescent="0.2">
      <c r="B12" s="31" t="s">
        <v>16</v>
      </c>
      <c r="C12" s="32"/>
      <c r="D12" s="33">
        <v>10111.960908899993</v>
      </c>
      <c r="E12" s="33">
        <v>13971.712113999994</v>
      </c>
      <c r="F12" s="34" t="s">
        <v>276</v>
      </c>
      <c r="G12" s="35">
        <v>3859.7512051000012</v>
      </c>
      <c r="H12" s="36">
        <v>1696.0548276999998</v>
      </c>
      <c r="I12" s="33">
        <v>2434.5712450999999</v>
      </c>
      <c r="J12" s="34" t="s">
        <v>276</v>
      </c>
      <c r="K12" s="35">
        <v>738.51641740000014</v>
      </c>
    </row>
    <row r="13" spans="1:12" x14ac:dyDescent="0.2">
      <c r="D13" s="37"/>
      <c r="E13" s="37"/>
      <c r="F13" s="37"/>
      <c r="G13" s="37"/>
    </row>
    <row r="14" spans="1:12" x14ac:dyDescent="0.2">
      <c r="B14" s="209" t="s">
        <v>89</v>
      </c>
      <c r="C14" s="209"/>
      <c r="D14" s="209"/>
      <c r="E14" s="209"/>
      <c r="F14" s="209"/>
      <c r="G14" s="209"/>
      <c r="H14" s="3"/>
      <c r="I14" s="3"/>
      <c r="J14" s="3"/>
      <c r="K14" s="3"/>
      <c r="L14" s="3"/>
    </row>
    <row r="15" spans="1:12" x14ac:dyDescent="0.2">
      <c r="B15" s="3" t="s">
        <v>88</v>
      </c>
      <c r="C15" s="3"/>
      <c r="D15" s="3"/>
      <c r="E15" s="3"/>
      <c r="F15" s="3"/>
      <c r="G15" s="3"/>
      <c r="H15" s="3"/>
      <c r="I15" s="3"/>
      <c r="J15" s="3"/>
      <c r="K15" s="3"/>
      <c r="L15" s="3"/>
    </row>
  </sheetData>
  <mergeCells count="9">
    <mergeCell ref="H6:I6"/>
    <mergeCell ref="J6:K6"/>
    <mergeCell ref="B14:G14"/>
    <mergeCell ref="B3:G3"/>
    <mergeCell ref="B2:G2"/>
    <mergeCell ref="B7:C7"/>
    <mergeCell ref="B6:C6"/>
    <mergeCell ref="D6:E6"/>
    <mergeCell ref="F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C7A7-2351-450F-A412-2EC3CB871A47}">
  <sheetPr>
    <tabColor rgb="FFFF1D3D"/>
  </sheetPr>
  <dimension ref="A2:K33"/>
  <sheetViews>
    <sheetView showGridLines="0" workbookViewId="0">
      <selection activeCell="C4" sqref="C4"/>
    </sheetView>
  </sheetViews>
  <sheetFormatPr baseColWidth="10" defaultColWidth="11.42578125" defaultRowHeight="12" x14ac:dyDescent="0.2"/>
  <cols>
    <col min="1" max="1" width="7.85546875" style="2" bestFit="1" customWidth="1"/>
    <col min="2" max="2" width="4.5703125" style="2" customWidth="1"/>
    <col min="3" max="3" width="39.7109375" style="2" customWidth="1"/>
    <col min="4" max="4" width="8.5703125" style="2" customWidth="1"/>
    <col min="5" max="5" width="8.85546875" style="2" customWidth="1"/>
    <col min="6" max="7" width="8.5703125" style="2" customWidth="1"/>
    <col min="8" max="16384" width="11.42578125" style="2"/>
  </cols>
  <sheetData>
    <row r="2" spans="1:11" s="6" customFormat="1" x14ac:dyDescent="0.2">
      <c r="A2" s="6" t="s">
        <v>1</v>
      </c>
      <c r="B2" s="210" t="s">
        <v>77</v>
      </c>
      <c r="C2" s="210"/>
      <c r="D2" s="210"/>
      <c r="E2" s="210"/>
      <c r="F2" s="210"/>
      <c r="G2" s="210"/>
    </row>
    <row r="3" spans="1:11" s="6" customFormat="1" x14ac:dyDescent="0.2">
      <c r="B3" s="210" t="s">
        <v>76</v>
      </c>
      <c r="C3" s="210"/>
      <c r="D3" s="210"/>
      <c r="E3" s="210"/>
      <c r="F3" s="210"/>
      <c r="G3" s="210"/>
    </row>
    <row r="6" spans="1:11" x14ac:dyDescent="0.2">
      <c r="B6" s="220" t="s">
        <v>106</v>
      </c>
      <c r="C6" s="221"/>
      <c r="D6" s="215" t="str">
        <f>CONCATENATE("enero-",H6)</f>
        <v>enero-mayo</v>
      </c>
      <c r="E6" s="215"/>
      <c r="F6" s="216" t="s">
        <v>8</v>
      </c>
      <c r="G6" s="217"/>
      <c r="H6" s="206" t="s">
        <v>124</v>
      </c>
      <c r="I6" s="207"/>
      <c r="J6" s="207" t="s">
        <v>8</v>
      </c>
      <c r="K6" s="208"/>
    </row>
    <row r="7" spans="1:11" ht="12.75" thickBot="1" x14ac:dyDescent="0.25">
      <c r="B7" s="219" t="s">
        <v>9</v>
      </c>
      <c r="C7" s="212"/>
      <c r="D7" s="7">
        <f>+'Cuadro 1'!D7</f>
        <v>2025</v>
      </c>
      <c r="E7" s="7">
        <f>+'Cuadro 1'!E7</f>
        <v>2026</v>
      </c>
      <c r="F7" s="7" t="s">
        <v>10</v>
      </c>
      <c r="G7" s="8" t="s">
        <v>11</v>
      </c>
      <c r="H7" s="9">
        <f>+'Cuadro 1'!H7</f>
        <v>2025</v>
      </c>
      <c r="I7" s="10">
        <f>+'Cuadro 1'!I7</f>
        <v>2026</v>
      </c>
      <c r="J7" s="10" t="s">
        <v>10</v>
      </c>
      <c r="K7" s="11" t="s">
        <v>11</v>
      </c>
    </row>
    <row r="8" spans="1:11" ht="12.75" thickBot="1" x14ac:dyDescent="0.25">
      <c r="B8" s="38" t="s">
        <v>107</v>
      </c>
      <c r="C8" s="39"/>
      <c r="D8" s="40">
        <v>80932.91326999999</v>
      </c>
      <c r="E8" s="40">
        <v>87692.418967799997</v>
      </c>
      <c r="F8" s="43">
        <v>8.3519861385066507E-2</v>
      </c>
      <c r="G8" s="41">
        <v>6759.5056978000066</v>
      </c>
      <c r="H8" s="42">
        <v>16272.828811899999</v>
      </c>
      <c r="I8" s="40">
        <v>17191.3347245</v>
      </c>
      <c r="J8" s="43">
        <v>5.6444145220056363E-2</v>
      </c>
      <c r="K8" s="41">
        <v>918.50591260000147</v>
      </c>
    </row>
    <row r="9" spans="1:11" ht="12.75" thickBot="1" x14ac:dyDescent="0.25">
      <c r="B9" s="44" t="s">
        <v>13</v>
      </c>
      <c r="C9" s="45"/>
      <c r="D9" s="46">
        <v>44226.662315399997</v>
      </c>
      <c r="E9" s="46">
        <v>49565.341561299996</v>
      </c>
      <c r="F9" s="47">
        <v>0.12071178258552506</v>
      </c>
      <c r="G9" s="48">
        <v>5338.6792458999989</v>
      </c>
      <c r="H9" s="49">
        <v>8728.4437376999995</v>
      </c>
      <c r="I9" s="46">
        <v>9539.9093092000003</v>
      </c>
      <c r="J9" s="47">
        <v>9.2967955787480072E-2</v>
      </c>
      <c r="K9" s="48">
        <v>811.46557150000081</v>
      </c>
    </row>
    <row r="10" spans="1:11" ht="12.75" thickBot="1" x14ac:dyDescent="0.25">
      <c r="B10" s="61" t="s">
        <v>94</v>
      </c>
      <c r="C10" s="62"/>
      <c r="D10" s="50">
        <v>25106.974302999999</v>
      </c>
      <c r="E10" s="50">
        <v>29942.181793199998</v>
      </c>
      <c r="F10" s="51">
        <v>0.19258423702700989</v>
      </c>
      <c r="G10" s="52">
        <v>4835.2074901999986</v>
      </c>
      <c r="H10" s="53">
        <v>5369.7014914000001</v>
      </c>
      <c r="I10" s="50">
        <v>6160.1565277999998</v>
      </c>
      <c r="J10" s="51">
        <v>0.14720651374494009</v>
      </c>
      <c r="K10" s="52">
        <v>790.4550363999997</v>
      </c>
    </row>
    <row r="11" spans="1:11" x14ac:dyDescent="0.2">
      <c r="B11" s="54"/>
      <c r="C11" s="55" t="s">
        <v>95</v>
      </c>
      <c r="D11" s="56">
        <v>22116.382320500001</v>
      </c>
      <c r="E11" s="56">
        <v>24369.731015400001</v>
      </c>
      <c r="F11" s="57">
        <v>0.10188595323799121</v>
      </c>
      <c r="G11" s="58">
        <v>2253.3486948999998</v>
      </c>
      <c r="H11" s="59">
        <v>4731.9037205000004</v>
      </c>
      <c r="I11" s="56">
        <v>5143.8108689999999</v>
      </c>
      <c r="J11" s="57">
        <v>8.7048928471535891E-2</v>
      </c>
      <c r="K11" s="58">
        <v>411.90714849999949</v>
      </c>
    </row>
    <row r="12" spans="1:11" x14ac:dyDescent="0.2">
      <c r="B12" s="54"/>
      <c r="C12" s="55" t="s">
        <v>128</v>
      </c>
      <c r="D12" s="56">
        <v>758.29723279999996</v>
      </c>
      <c r="E12" s="56">
        <v>1949.32299244</v>
      </c>
      <c r="F12" s="57">
        <v>1.570658190644</v>
      </c>
      <c r="G12" s="58">
        <v>1191.0257596400002</v>
      </c>
      <c r="H12" s="59">
        <v>130.26743680000001</v>
      </c>
      <c r="I12" s="56">
        <v>343.45683657000001</v>
      </c>
      <c r="J12" s="60">
        <v>1.6365517354679384</v>
      </c>
      <c r="K12" s="58">
        <v>213.18939976999999</v>
      </c>
    </row>
    <row r="13" spans="1:11" ht="12.75" thickBot="1" x14ac:dyDescent="0.25">
      <c r="B13" s="54"/>
      <c r="C13" s="55" t="s">
        <v>96</v>
      </c>
      <c r="D13" s="56">
        <v>2232.2947496999982</v>
      </c>
      <c r="E13" s="56">
        <v>3623.1277853599968</v>
      </c>
      <c r="F13" s="57">
        <v>0.62305080269839586</v>
      </c>
      <c r="G13" s="58">
        <v>1390.8330356599986</v>
      </c>
      <c r="H13" s="59">
        <v>507.53033409999966</v>
      </c>
      <c r="I13" s="56">
        <v>672.88882222999996</v>
      </c>
      <c r="J13" s="57">
        <v>0.32581005906421234</v>
      </c>
      <c r="K13" s="58">
        <v>165.3584881300003</v>
      </c>
    </row>
    <row r="14" spans="1:11" ht="12.75" thickBot="1" x14ac:dyDescent="0.25">
      <c r="B14" s="61" t="s">
        <v>97</v>
      </c>
      <c r="C14" s="62"/>
      <c r="D14" s="50">
        <v>19119.688012399998</v>
      </c>
      <c r="E14" s="50">
        <v>19623.159768099998</v>
      </c>
      <c r="F14" s="51">
        <v>2.6332634474656391E-2</v>
      </c>
      <c r="G14" s="52">
        <v>503.47175570000036</v>
      </c>
      <c r="H14" s="53">
        <v>3358.7422462999994</v>
      </c>
      <c r="I14" s="50">
        <v>3379.7527814000005</v>
      </c>
      <c r="J14" s="51">
        <v>6.2554770682823335E-3</v>
      </c>
      <c r="K14" s="52">
        <v>21.010535100001107</v>
      </c>
    </row>
    <row r="15" spans="1:11" ht="12.75" thickBot="1" x14ac:dyDescent="0.25">
      <c r="B15" s="182" t="s">
        <v>98</v>
      </c>
      <c r="C15" s="183"/>
      <c r="D15" s="63">
        <v>4691.7704142299999</v>
      </c>
      <c r="E15" s="63">
        <v>4241.4000368200004</v>
      </c>
      <c r="F15" s="64">
        <v>-9.5991563449916328E-2</v>
      </c>
      <c r="G15" s="65">
        <v>-450.37037740999949</v>
      </c>
      <c r="H15" s="66">
        <v>567.10991078999996</v>
      </c>
      <c r="I15" s="63">
        <v>464.54387252999999</v>
      </c>
      <c r="J15" s="64">
        <v>-0.18085742518081305</v>
      </c>
      <c r="K15" s="65">
        <v>-102.56603825999997</v>
      </c>
    </row>
    <row r="16" spans="1:11" ht="12.75" thickBot="1" x14ac:dyDescent="0.25">
      <c r="B16" s="186"/>
      <c r="C16" s="187" t="s">
        <v>99</v>
      </c>
      <c r="D16" s="188">
        <v>4302.6012169100004</v>
      </c>
      <c r="E16" s="56">
        <v>3843.3257755799996</v>
      </c>
      <c r="F16" s="57">
        <v>-0.10674366927731194</v>
      </c>
      <c r="G16" s="58">
        <v>-459.27544133000083</v>
      </c>
      <c r="H16" s="59">
        <v>465.72021580000001</v>
      </c>
      <c r="I16" s="56">
        <v>364.47030310000002</v>
      </c>
      <c r="J16" s="57">
        <v>-0.21740501971999637</v>
      </c>
      <c r="K16" s="58">
        <v>-101.24991269999998</v>
      </c>
    </row>
    <row r="17" spans="2:11" ht="12.75" thickBot="1" x14ac:dyDescent="0.25">
      <c r="B17" s="184" t="s">
        <v>100</v>
      </c>
      <c r="C17" s="185"/>
      <c r="D17" s="63">
        <v>14427.9175983</v>
      </c>
      <c r="E17" s="63">
        <v>15381.7597314</v>
      </c>
      <c r="F17" s="64">
        <v>6.6110866422773862E-2</v>
      </c>
      <c r="G17" s="65">
        <v>953.84213309999905</v>
      </c>
      <c r="H17" s="66">
        <v>2791.6323355</v>
      </c>
      <c r="I17" s="63">
        <v>2915.2089089000001</v>
      </c>
      <c r="J17" s="64">
        <v>4.4266779628724606E-2</v>
      </c>
      <c r="K17" s="65">
        <v>123.57657340000014</v>
      </c>
    </row>
    <row r="18" spans="2:11" x14ac:dyDescent="0.2">
      <c r="B18" s="68"/>
      <c r="C18" s="55" t="s">
        <v>101</v>
      </c>
      <c r="D18" s="56">
        <v>5788.8040504000001</v>
      </c>
      <c r="E18" s="56">
        <v>5978.8196423999989</v>
      </c>
      <c r="F18" s="57">
        <v>3.2824671615351964E-2</v>
      </c>
      <c r="G18" s="58">
        <v>190.01559199999883</v>
      </c>
      <c r="H18" s="59">
        <v>1125.3953953</v>
      </c>
      <c r="I18" s="56">
        <v>1082.7434009000001</v>
      </c>
      <c r="J18" s="57">
        <v>-3.789956363614766E-2</v>
      </c>
      <c r="K18" s="58">
        <v>-42.651994399999921</v>
      </c>
    </row>
    <row r="19" spans="2:11" x14ac:dyDescent="0.2">
      <c r="B19" s="68"/>
      <c r="C19" s="55" t="s">
        <v>102</v>
      </c>
      <c r="D19" s="56">
        <v>2677.0736601199997</v>
      </c>
      <c r="E19" s="56">
        <v>2840.7011200099996</v>
      </c>
      <c r="F19" s="69">
        <v>6.112176229124211E-2</v>
      </c>
      <c r="G19" s="58">
        <v>163.62745988999995</v>
      </c>
      <c r="H19" s="59">
        <v>415.4672539</v>
      </c>
      <c r="I19" s="56">
        <v>450.84079666000002</v>
      </c>
      <c r="J19" s="57">
        <v>8.5141590409226753E-2</v>
      </c>
      <c r="K19" s="58">
        <v>35.373542760000021</v>
      </c>
    </row>
    <row r="20" spans="2:11" x14ac:dyDescent="0.2">
      <c r="B20" s="68"/>
      <c r="C20" s="55" t="s">
        <v>17</v>
      </c>
      <c r="D20" s="56">
        <v>518.44246172099997</v>
      </c>
      <c r="E20" s="56">
        <v>476.07710831800006</v>
      </c>
      <c r="F20" s="57">
        <v>-8.1716596403708208E-2</v>
      </c>
      <c r="G20" s="58">
        <v>-42.365353402999915</v>
      </c>
      <c r="H20" s="59">
        <v>111.54745174999999</v>
      </c>
      <c r="I20" s="56">
        <v>82.064241846000002</v>
      </c>
      <c r="J20" s="57">
        <v>-0.26431092276386303</v>
      </c>
      <c r="K20" s="58">
        <v>-29.483209903999992</v>
      </c>
    </row>
    <row r="21" spans="2:11" x14ac:dyDescent="0.2">
      <c r="B21" s="68"/>
      <c r="C21" s="55" t="s">
        <v>139</v>
      </c>
      <c r="D21" s="56">
        <v>102.57563450000001</v>
      </c>
      <c r="E21" s="56">
        <v>94.080023316000009</v>
      </c>
      <c r="F21" s="57">
        <v>-8.2822896737723806E-2</v>
      </c>
      <c r="G21" s="58">
        <v>-8.4956111839999977</v>
      </c>
      <c r="H21" s="59">
        <v>17.763443290000001</v>
      </c>
      <c r="I21" s="56">
        <v>17.150297869999999</v>
      </c>
      <c r="J21" s="57">
        <v>-3.4517261658677079E-2</v>
      </c>
      <c r="K21" s="58">
        <v>-0.61314542000000216</v>
      </c>
    </row>
    <row r="22" spans="2:11" x14ac:dyDescent="0.2">
      <c r="B22" s="68"/>
      <c r="C22" s="55" t="s">
        <v>104</v>
      </c>
      <c r="D22" s="56">
        <v>3180.6601424700002</v>
      </c>
      <c r="E22" s="56">
        <v>4102.2547003</v>
      </c>
      <c r="F22" s="57">
        <v>0.28974945971886146</v>
      </c>
      <c r="G22" s="58">
        <v>921.59455782999976</v>
      </c>
      <c r="H22" s="59">
        <v>620.23862313999996</v>
      </c>
      <c r="I22" s="56">
        <v>811.97857977000001</v>
      </c>
      <c r="J22" s="57">
        <v>0.30913901436725033</v>
      </c>
      <c r="K22" s="58">
        <v>191.73995663000005</v>
      </c>
    </row>
    <row r="23" spans="2:11" x14ac:dyDescent="0.2">
      <c r="B23" s="68"/>
      <c r="C23" s="55" t="s">
        <v>105</v>
      </c>
      <c r="D23" s="56">
        <v>1076.4678869100001</v>
      </c>
      <c r="E23" s="56">
        <v>1158.23014855</v>
      </c>
      <c r="F23" s="57">
        <v>7.5954204146951643E-2</v>
      </c>
      <c r="G23" s="58">
        <v>81.762261639999906</v>
      </c>
      <c r="H23" s="59">
        <v>197.97096995000001</v>
      </c>
      <c r="I23" s="56">
        <v>221.10356378</v>
      </c>
      <c r="J23" s="57">
        <v>0.116848413865136</v>
      </c>
      <c r="K23" s="58">
        <v>23.13259382999999</v>
      </c>
    </row>
    <row r="24" spans="2:11" x14ac:dyDescent="0.2">
      <c r="B24" s="68"/>
      <c r="C24" s="55" t="s">
        <v>103</v>
      </c>
      <c r="D24" s="56">
        <v>922.36701211000002</v>
      </c>
      <c r="E24" s="56">
        <v>771.06672545000004</v>
      </c>
      <c r="F24" s="57">
        <v>-0.16403479815901756</v>
      </c>
      <c r="G24" s="58">
        <v>-151.30028665999998</v>
      </c>
      <c r="H24" s="59">
        <v>190.03861692999999</v>
      </c>
      <c r="I24" s="56">
        <v>146.77388809000001</v>
      </c>
      <c r="J24" s="57">
        <v>-0.2276628273712199</v>
      </c>
      <c r="K24" s="58">
        <v>-43.264728839999975</v>
      </c>
    </row>
    <row r="25" spans="2:11" x14ac:dyDescent="0.2">
      <c r="B25" s="68"/>
      <c r="C25" s="55" t="s">
        <v>146</v>
      </c>
      <c r="D25" s="56">
        <v>1745.03769199</v>
      </c>
      <c r="E25" s="56">
        <v>1459.2250276499999</v>
      </c>
      <c r="F25" s="57">
        <v>-0.16378595468277024</v>
      </c>
      <c r="G25" s="58">
        <v>-285.81266434000008</v>
      </c>
      <c r="H25" s="59">
        <v>302.26519574000002</v>
      </c>
      <c r="I25" s="56">
        <v>258.30608832000001</v>
      </c>
      <c r="J25" s="57">
        <v>-0.14543224969179847</v>
      </c>
      <c r="K25" s="58">
        <v>-43.959107420000009</v>
      </c>
    </row>
    <row r="26" spans="2:11" ht="12.75" thickBot="1" x14ac:dyDescent="0.25">
      <c r="B26" s="68"/>
      <c r="C26" s="55" t="s">
        <v>147</v>
      </c>
      <c r="D26" s="56">
        <v>1378.7908961399999</v>
      </c>
      <c r="E26" s="56">
        <v>1096.3673846699999</v>
      </c>
      <c r="F26" s="57">
        <v>-0.20483418643150308</v>
      </c>
      <c r="G26" s="58">
        <v>-282.42351146999999</v>
      </c>
      <c r="H26" s="59">
        <v>224.56122493999999</v>
      </c>
      <c r="I26" s="56">
        <v>183.9638095</v>
      </c>
      <c r="J26" s="57">
        <v>-0.18078550938990967</v>
      </c>
      <c r="K26" s="58">
        <v>-40.597415439999992</v>
      </c>
    </row>
    <row r="27" spans="2:11" ht="12.75" thickBot="1" x14ac:dyDescent="0.25">
      <c r="B27" s="70" t="s">
        <v>138</v>
      </c>
      <c r="C27" s="71"/>
      <c r="D27" s="72">
        <v>19973.191865959998</v>
      </c>
      <c r="E27" s="72">
        <v>22149.920168789995</v>
      </c>
      <c r="F27" s="73">
        <v>0.10898249600955179</v>
      </c>
      <c r="G27" s="72">
        <v>2176.7283028299989</v>
      </c>
      <c r="H27" s="72">
        <v>3641.7113554599991</v>
      </c>
      <c r="I27" s="72">
        <v>3868.6777941300002</v>
      </c>
      <c r="J27" s="74">
        <v>6.2324115372216715E-2</v>
      </c>
      <c r="K27" s="72">
        <v>226.96643867000131</v>
      </c>
    </row>
    <row r="28" spans="2:11" x14ac:dyDescent="0.2">
      <c r="B28" s="70" t="s">
        <v>272</v>
      </c>
      <c r="C28" s="71"/>
      <c r="D28" s="72">
        <v>24253.470449439999</v>
      </c>
      <c r="E28" s="72">
        <v>27415.421392510001</v>
      </c>
      <c r="F28" s="73">
        <v>0.13037107203530174</v>
      </c>
      <c r="G28" s="72">
        <v>3161.95094307</v>
      </c>
      <c r="H28" s="72">
        <v>5086.7323822400003</v>
      </c>
      <c r="I28" s="72">
        <v>5671.2315150699997</v>
      </c>
      <c r="J28" s="74">
        <v>0.11490660190238056</v>
      </c>
      <c r="K28" s="72">
        <v>584.49913282999955</v>
      </c>
    </row>
    <row r="29" spans="2:11" x14ac:dyDescent="0.2">
      <c r="G29" s="75"/>
      <c r="H29" s="75"/>
    </row>
    <row r="30" spans="2:11" x14ac:dyDescent="0.2">
      <c r="B30" s="76" t="s">
        <v>127</v>
      </c>
      <c r="C30" s="76"/>
      <c r="D30" s="76"/>
      <c r="E30" s="77"/>
      <c r="F30" s="76"/>
      <c r="G30" s="78"/>
      <c r="H30" s="79"/>
      <c r="I30" s="3"/>
      <c r="J30" s="3"/>
      <c r="K30" s="3"/>
    </row>
    <row r="31" spans="2:11" x14ac:dyDescent="0.2">
      <c r="B31" s="3"/>
      <c r="C31" s="3"/>
      <c r="D31" s="3"/>
      <c r="E31" s="3"/>
      <c r="F31" s="3"/>
      <c r="G31" s="79"/>
      <c r="H31" s="79"/>
      <c r="I31" s="3"/>
      <c r="J31" s="3"/>
      <c r="K31" s="3"/>
    </row>
    <row r="32" spans="2:11" x14ac:dyDescent="0.2">
      <c r="B32" s="209" t="s">
        <v>89</v>
      </c>
      <c r="C32" s="209"/>
      <c r="D32" s="209"/>
      <c r="E32" s="209"/>
      <c r="F32" s="209"/>
      <c r="G32" s="218"/>
      <c r="H32" s="79"/>
      <c r="I32" s="3"/>
      <c r="J32" s="3"/>
      <c r="K32" s="3"/>
    </row>
    <row r="33" spans="2:11" x14ac:dyDescent="0.2">
      <c r="B33" s="3" t="s">
        <v>88</v>
      </c>
      <c r="C33" s="3"/>
      <c r="D33" s="3"/>
      <c r="E33" s="3"/>
      <c r="F33" s="3"/>
      <c r="G33" s="79"/>
      <c r="H33" s="3"/>
      <c r="I33" s="3"/>
      <c r="J33" s="3"/>
      <c r="K33" s="3"/>
    </row>
  </sheetData>
  <mergeCells count="9">
    <mergeCell ref="H6:I6"/>
    <mergeCell ref="J6:K6"/>
    <mergeCell ref="B32:G32"/>
    <mergeCell ref="B2:G2"/>
    <mergeCell ref="B3:G3"/>
    <mergeCell ref="B7:C7"/>
    <mergeCell ref="B6:C6"/>
    <mergeCell ref="D6:E6"/>
    <mergeCell ref="F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A1FF-7CCB-45C5-A67C-3F57E3F2EE9A}">
  <sheetPr>
    <tabColor rgb="FFFF1D3D"/>
  </sheetPr>
  <dimension ref="A2:J20"/>
  <sheetViews>
    <sheetView showGridLines="0" workbookViewId="0">
      <selection activeCell="B4" sqref="B4"/>
    </sheetView>
  </sheetViews>
  <sheetFormatPr baseColWidth="10" defaultColWidth="11.42578125" defaultRowHeight="12" x14ac:dyDescent="0.2"/>
  <cols>
    <col min="1" max="1" width="11.42578125" style="2"/>
    <col min="2" max="2" width="34.7109375" style="2" customWidth="1"/>
    <col min="3" max="6" width="10.7109375" style="2" customWidth="1"/>
    <col min="7" max="16384" width="11.42578125" style="2"/>
  </cols>
  <sheetData>
    <row r="2" spans="1:10" x14ac:dyDescent="0.2">
      <c r="A2" s="6" t="s">
        <v>2</v>
      </c>
      <c r="B2" s="210" t="s">
        <v>78</v>
      </c>
      <c r="C2" s="210"/>
      <c r="D2" s="210"/>
      <c r="E2" s="210"/>
      <c r="F2" s="210"/>
    </row>
    <row r="3" spans="1:10" x14ac:dyDescent="0.2">
      <c r="A3" s="6"/>
      <c r="B3" s="210" t="s">
        <v>76</v>
      </c>
      <c r="C3" s="210"/>
      <c r="D3" s="210"/>
      <c r="E3" s="210"/>
      <c r="F3" s="210"/>
    </row>
    <row r="4" spans="1:10" x14ac:dyDescent="0.2">
      <c r="B4" s="80"/>
      <c r="C4" s="80"/>
      <c r="D4" s="80"/>
      <c r="E4" s="80"/>
      <c r="F4" s="80"/>
    </row>
    <row r="6" spans="1:10" ht="12.75" customHeight="1" x14ac:dyDescent="0.2">
      <c r="B6" s="222" t="s">
        <v>109</v>
      </c>
      <c r="C6" s="215" t="str">
        <f>CONCATENATE("enero-",G6)</f>
        <v>enero-mayo</v>
      </c>
      <c r="D6" s="215"/>
      <c r="E6" s="216" t="s">
        <v>8</v>
      </c>
      <c r="F6" s="217"/>
      <c r="G6" s="206" t="s">
        <v>124</v>
      </c>
      <c r="H6" s="207"/>
      <c r="I6" s="207" t="s">
        <v>8</v>
      </c>
      <c r="J6" s="208"/>
    </row>
    <row r="7" spans="1:10" ht="12.75" thickBot="1" x14ac:dyDescent="0.25">
      <c r="B7" s="223"/>
      <c r="C7" s="7">
        <f>+'Cuadro 1'!D7</f>
        <v>2025</v>
      </c>
      <c r="D7" s="7">
        <f>+'Cuadro 1'!E7</f>
        <v>2026</v>
      </c>
      <c r="E7" s="7" t="s">
        <v>10</v>
      </c>
      <c r="F7" s="8" t="s">
        <v>11</v>
      </c>
      <c r="G7" s="9">
        <f>+C7</f>
        <v>2025</v>
      </c>
      <c r="H7" s="10">
        <f>+D7</f>
        <v>2026</v>
      </c>
      <c r="I7" s="10" t="s">
        <v>10</v>
      </c>
      <c r="J7" s="11" t="s">
        <v>11</v>
      </c>
    </row>
    <row r="8" spans="1:10" ht="12.75" thickBot="1" x14ac:dyDescent="0.25">
      <c r="B8" s="81" t="s">
        <v>110</v>
      </c>
      <c r="C8" s="82">
        <v>36706.2509546</v>
      </c>
      <c r="D8" s="82">
        <v>38127.077406500001</v>
      </c>
      <c r="E8" s="83">
        <v>3.8708024245171391E-2</v>
      </c>
      <c r="F8" s="84">
        <v>1420.8264519000004</v>
      </c>
      <c r="G8" s="85">
        <v>7544.3850742000004</v>
      </c>
      <c r="H8" s="82">
        <v>7651.4254153000002</v>
      </c>
      <c r="I8" s="83">
        <v>1.4188080280532311E-2</v>
      </c>
      <c r="J8" s="84">
        <v>107.04034109999975</v>
      </c>
    </row>
    <row r="9" spans="1:10" ht="12.75" thickBot="1" x14ac:dyDescent="0.25">
      <c r="B9" s="67" t="s">
        <v>111</v>
      </c>
      <c r="C9" s="63">
        <v>10193.211102199999</v>
      </c>
      <c r="D9" s="63">
        <v>10465.021994800001</v>
      </c>
      <c r="E9" s="86">
        <v>2.6665874950960067E-2</v>
      </c>
      <c r="F9" s="65">
        <v>271.81089260000226</v>
      </c>
      <c r="G9" s="66">
        <v>1992.9621072</v>
      </c>
      <c r="H9" s="63">
        <v>2027.7717226</v>
      </c>
      <c r="I9" s="86">
        <v>1.7466270569943543E-2</v>
      </c>
      <c r="J9" s="65">
        <v>34.809615399999984</v>
      </c>
    </row>
    <row r="10" spans="1:10" x14ac:dyDescent="0.2">
      <c r="B10" s="55" t="s">
        <v>112</v>
      </c>
      <c r="C10" s="56">
        <v>3297.13543936</v>
      </c>
      <c r="D10" s="56">
        <v>3438.3118182499998</v>
      </c>
      <c r="E10" s="87">
        <v>4.2817888887634936E-2</v>
      </c>
      <c r="F10" s="58">
        <v>141.1763788899998</v>
      </c>
      <c r="G10" s="59">
        <v>635.70684674999995</v>
      </c>
      <c r="H10" s="56">
        <v>660.49508198000001</v>
      </c>
      <c r="I10" s="87">
        <v>3.8993185863465119E-2</v>
      </c>
      <c r="J10" s="58">
        <v>24.788235230000055</v>
      </c>
    </row>
    <row r="11" spans="1:10" ht="12.75" thickBot="1" x14ac:dyDescent="0.25">
      <c r="B11" s="189" t="s">
        <v>113</v>
      </c>
      <c r="C11" s="56">
        <v>2800.5077058000002</v>
      </c>
      <c r="D11" s="56">
        <v>2620.5262280100001</v>
      </c>
      <c r="E11" s="87">
        <v>-6.4267446012467255E-2</v>
      </c>
      <c r="F11" s="58">
        <v>-179.9814777900001</v>
      </c>
      <c r="G11" s="59">
        <v>508.08712274999999</v>
      </c>
      <c r="H11" s="56">
        <v>470.67390569000003</v>
      </c>
      <c r="I11" s="87">
        <v>-7.3635436492667905E-2</v>
      </c>
      <c r="J11" s="58">
        <v>-37.413217059999965</v>
      </c>
    </row>
    <row r="12" spans="1:10" ht="12.75" thickBot="1" x14ac:dyDescent="0.25">
      <c r="B12" s="190" t="s">
        <v>114</v>
      </c>
      <c r="C12" s="63">
        <v>18838.5929779</v>
      </c>
      <c r="D12" s="63">
        <v>19613.2079467</v>
      </c>
      <c r="E12" s="86">
        <v>4.1118515045615034E-2</v>
      </c>
      <c r="F12" s="65">
        <v>774.6149688000005</v>
      </c>
      <c r="G12" s="66">
        <v>3744.5651748999999</v>
      </c>
      <c r="H12" s="63">
        <v>4048.6886420999999</v>
      </c>
      <c r="I12" s="86">
        <v>8.1217298403177596E-2</v>
      </c>
      <c r="J12" s="65">
        <v>304.12346720000005</v>
      </c>
    </row>
    <row r="13" spans="1:10" x14ac:dyDescent="0.2">
      <c r="B13" s="55" t="s">
        <v>115</v>
      </c>
      <c r="C13" s="56">
        <v>5389.2697155400001</v>
      </c>
      <c r="D13" s="56">
        <v>6259.4909682400003</v>
      </c>
      <c r="E13" s="193">
        <v>0.1614729450616863</v>
      </c>
      <c r="F13" s="58">
        <v>870.22125270000015</v>
      </c>
      <c r="G13" s="59">
        <v>862.35899431999997</v>
      </c>
      <c r="H13" s="56">
        <v>1309.7929495000001</v>
      </c>
      <c r="I13" s="87">
        <v>0.51884882992705061</v>
      </c>
      <c r="J13" s="58">
        <v>447.43395518000011</v>
      </c>
    </row>
    <row r="14" spans="1:10" ht="12.75" thickBot="1" x14ac:dyDescent="0.25">
      <c r="B14" s="189" t="s">
        <v>116</v>
      </c>
      <c r="C14" s="56">
        <v>13449.323262299999</v>
      </c>
      <c r="D14" s="56">
        <v>13353.716978599998</v>
      </c>
      <c r="E14" s="87">
        <v>-7.1086315523396504E-3</v>
      </c>
      <c r="F14" s="58">
        <v>-95.606283700000859</v>
      </c>
      <c r="G14" s="59">
        <v>2882.2061804999998</v>
      </c>
      <c r="H14" s="56">
        <v>2738.8956926000001</v>
      </c>
      <c r="I14" s="87">
        <v>-4.9722496908648828E-2</v>
      </c>
      <c r="J14" s="58">
        <v>-143.31048789999977</v>
      </c>
    </row>
    <row r="15" spans="1:10" ht="12.75" thickBot="1" x14ac:dyDescent="0.25">
      <c r="B15" s="190" t="s">
        <v>117</v>
      </c>
      <c r="C15" s="63">
        <v>7674.4468744999995</v>
      </c>
      <c r="D15" s="63">
        <v>8048.8474648999991</v>
      </c>
      <c r="E15" s="86">
        <v>4.8785351768350305E-2</v>
      </c>
      <c r="F15" s="65">
        <v>374.4005903999996</v>
      </c>
      <c r="G15" s="66">
        <v>1806.8577921999999</v>
      </c>
      <c r="H15" s="63">
        <v>1574.9650506</v>
      </c>
      <c r="I15" s="86">
        <v>-0.12834033901342679</v>
      </c>
      <c r="J15" s="65">
        <v>-231.89274159999991</v>
      </c>
    </row>
    <row r="16" spans="1:10" x14ac:dyDescent="0.2">
      <c r="B16" s="55" t="s">
        <v>118</v>
      </c>
      <c r="C16" s="56">
        <v>1147.6964118199999</v>
      </c>
      <c r="D16" s="56">
        <v>1201.3106590500001</v>
      </c>
      <c r="E16" s="87">
        <v>4.6714659624124577E-2</v>
      </c>
      <c r="F16" s="58">
        <v>53.614247230000274</v>
      </c>
      <c r="G16" s="59">
        <v>270.65599069000001</v>
      </c>
      <c r="H16" s="56">
        <v>260.23149503000002</v>
      </c>
      <c r="I16" s="87">
        <v>-3.8515665710646907E-2</v>
      </c>
      <c r="J16" s="58">
        <v>-10.424495659999991</v>
      </c>
    </row>
    <row r="17" spans="2:10" x14ac:dyDescent="0.2">
      <c r="B17" s="55" t="s">
        <v>119</v>
      </c>
      <c r="C17" s="56">
        <v>836.07850780400008</v>
      </c>
      <c r="D17" s="56">
        <v>690.83894469699999</v>
      </c>
      <c r="E17" s="87">
        <v>-0.17371522141919271</v>
      </c>
      <c r="F17" s="58">
        <v>-145.23956310700009</v>
      </c>
      <c r="G17" s="59">
        <v>219.20504382999999</v>
      </c>
      <c r="H17" s="56">
        <v>158.08936070999999</v>
      </c>
      <c r="I17" s="87">
        <v>-0.27880600761813223</v>
      </c>
      <c r="J17" s="58">
        <v>-61.11568312</v>
      </c>
    </row>
    <row r="18" spans="2:10" x14ac:dyDescent="0.2">
      <c r="B18" s="3"/>
      <c r="C18" s="3"/>
      <c r="D18" s="3"/>
      <c r="E18" s="3"/>
      <c r="F18" s="3"/>
      <c r="G18" s="3"/>
      <c r="H18" s="3"/>
      <c r="I18" s="3"/>
      <c r="J18" s="3"/>
    </row>
    <row r="19" spans="2:10" x14ac:dyDescent="0.2">
      <c r="B19" s="209" t="s">
        <v>89</v>
      </c>
      <c r="C19" s="209"/>
      <c r="D19" s="209"/>
      <c r="E19" s="209"/>
      <c r="F19" s="209"/>
      <c r="G19" s="209"/>
      <c r="H19" s="3"/>
      <c r="I19" s="3"/>
      <c r="J19" s="3"/>
    </row>
    <row r="20" spans="2:10" x14ac:dyDescent="0.2">
      <c r="B20" s="204" t="s">
        <v>88</v>
      </c>
      <c r="C20" s="204"/>
      <c r="D20" s="204"/>
      <c r="E20" s="204"/>
      <c r="F20" s="204"/>
      <c r="G20" s="204"/>
      <c r="H20" s="3"/>
      <c r="I20" s="3"/>
      <c r="J20" s="3"/>
    </row>
  </sheetData>
  <mergeCells count="9">
    <mergeCell ref="I6:J6"/>
    <mergeCell ref="B19:G19"/>
    <mergeCell ref="B20:G20"/>
    <mergeCell ref="B2:F2"/>
    <mergeCell ref="B3:F3"/>
    <mergeCell ref="B6:B7"/>
    <mergeCell ref="C6:D6"/>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544A-9679-4454-A96D-368612DA1C3F}">
  <sheetPr>
    <tabColor rgb="FFFF1D3D"/>
  </sheetPr>
  <dimension ref="A2:L68"/>
  <sheetViews>
    <sheetView showGridLines="0" workbookViewId="0">
      <selection activeCell="J8" sqref="J8:J64"/>
    </sheetView>
  </sheetViews>
  <sheetFormatPr baseColWidth="10" defaultColWidth="11.42578125" defaultRowHeight="10.5" x14ac:dyDescent="0.15"/>
  <cols>
    <col min="1" max="1" width="11.42578125" style="88"/>
    <col min="2" max="2" width="38.140625" style="88" bestFit="1" customWidth="1"/>
    <col min="3" max="7" width="9.140625" style="88" customWidth="1"/>
    <col min="8" max="16384" width="11.42578125" style="88"/>
  </cols>
  <sheetData>
    <row r="2" spans="1:12" ht="12" x14ac:dyDescent="0.2">
      <c r="A2" s="6" t="s">
        <v>3</v>
      </c>
      <c r="B2" s="210" t="s">
        <v>79</v>
      </c>
      <c r="C2" s="210"/>
      <c r="D2" s="210"/>
      <c r="E2" s="210"/>
      <c r="F2" s="210"/>
      <c r="G2" s="210"/>
    </row>
    <row r="3" spans="1:12" ht="12" x14ac:dyDescent="0.2">
      <c r="A3" s="6"/>
      <c r="B3" s="210" t="s">
        <v>76</v>
      </c>
      <c r="C3" s="210"/>
      <c r="D3" s="210"/>
      <c r="E3" s="210"/>
      <c r="F3" s="210"/>
      <c r="G3" s="210"/>
    </row>
    <row r="6" spans="1:12" x14ac:dyDescent="0.15">
      <c r="B6" s="231" t="s">
        <v>18</v>
      </c>
      <c r="C6" s="228" t="str">
        <f>CONCATENATE("enero-",H6)</f>
        <v>enero-mayo</v>
      </c>
      <c r="D6" s="229"/>
      <c r="E6" s="229"/>
      <c r="F6" s="229"/>
      <c r="G6" s="230"/>
      <c r="H6" s="224" t="s">
        <v>124</v>
      </c>
      <c r="I6" s="225"/>
      <c r="J6" s="225"/>
      <c r="K6" s="225"/>
      <c r="L6" s="226"/>
    </row>
    <row r="7" spans="1:12" ht="34.5" customHeight="1" thickBot="1" x14ac:dyDescent="0.2">
      <c r="B7" s="232"/>
      <c r="C7" s="89">
        <f>+'Cuadro 3'!C7</f>
        <v>2025</v>
      </c>
      <c r="D7" s="89">
        <f>+'Cuadro 1'!E7</f>
        <v>2026</v>
      </c>
      <c r="E7" s="90" t="s">
        <v>273</v>
      </c>
      <c r="F7" s="89" t="s">
        <v>274</v>
      </c>
      <c r="G7" s="90" t="s">
        <v>275</v>
      </c>
      <c r="H7" s="91">
        <f>+C7</f>
        <v>2025</v>
      </c>
      <c r="I7" s="91">
        <f>+D7</f>
        <v>2026</v>
      </c>
      <c r="J7" s="92" t="str">
        <f>+E7</f>
        <v>% Var.
'2026/2025</v>
      </c>
      <c r="K7" s="91" t="str">
        <f>+F7</f>
        <v>US$ Dif.
'2026/2025</v>
      </c>
      <c r="L7" s="92" t="str">
        <f>+G7</f>
        <v>% Part.
2026</v>
      </c>
    </row>
    <row r="8" spans="1:12" x14ac:dyDescent="0.15">
      <c r="A8" s="93">
        <v>1</v>
      </c>
      <c r="B8" s="94" t="s">
        <v>175</v>
      </c>
      <c r="C8" s="95">
        <v>14585.8468949</v>
      </c>
      <c r="D8" s="95">
        <v>15191.929693799999</v>
      </c>
      <c r="E8" s="96">
        <v>4.1552801374318493E-2</v>
      </c>
      <c r="F8" s="95">
        <v>606.08279889999903</v>
      </c>
      <c r="G8" s="96">
        <v>0.30650307685283196</v>
      </c>
      <c r="H8" s="95">
        <v>3126.1866587</v>
      </c>
      <c r="I8" s="95">
        <v>3095.2270764</v>
      </c>
      <c r="J8" s="96">
        <v>-9.9033057459448903E-3</v>
      </c>
      <c r="K8" s="97">
        <v>-30.959582299999965</v>
      </c>
      <c r="L8" s="96">
        <v>0.32445036698777174</v>
      </c>
    </row>
    <row r="9" spans="1:12" x14ac:dyDescent="0.15">
      <c r="A9" s="93">
        <v>2</v>
      </c>
      <c r="B9" s="98" t="s">
        <v>176</v>
      </c>
      <c r="C9" s="99">
        <v>6795.2226664999998</v>
      </c>
      <c r="D9" s="99">
        <v>7609.8672581999999</v>
      </c>
      <c r="E9" s="237">
        <v>0.11988490027209031</v>
      </c>
      <c r="F9" s="99">
        <v>814.64459170000009</v>
      </c>
      <c r="G9" s="100">
        <v>0.15353202496927187</v>
      </c>
      <c r="H9" s="99">
        <v>1455.1450869</v>
      </c>
      <c r="I9" s="99">
        <v>1593.6218661</v>
      </c>
      <c r="J9" s="237">
        <v>9.5163554786833693E-2</v>
      </c>
      <c r="K9" s="101">
        <v>138.47677920000001</v>
      </c>
      <c r="L9" s="102">
        <v>0.16704790522098142</v>
      </c>
    </row>
    <row r="10" spans="1:12" x14ac:dyDescent="0.15">
      <c r="A10" s="93">
        <v>3</v>
      </c>
      <c r="B10" s="103" t="s">
        <v>177</v>
      </c>
      <c r="C10" s="104">
        <v>2677.0736601199997</v>
      </c>
      <c r="D10" s="104">
        <v>2840.7011200099996</v>
      </c>
      <c r="E10" s="105">
        <v>6.112176229124211E-2</v>
      </c>
      <c r="F10" s="104">
        <v>163.62745988999995</v>
      </c>
      <c r="G10" s="105">
        <v>5.7312247440013279E-2</v>
      </c>
      <c r="H10" s="104">
        <v>415.4672539</v>
      </c>
      <c r="I10" s="104">
        <v>450.84079666000002</v>
      </c>
      <c r="J10" s="105">
        <v>8.5141590409226753E-2</v>
      </c>
      <c r="K10" s="106">
        <v>35.373542760000021</v>
      </c>
      <c r="L10" s="105">
        <v>4.7258394398490014E-2</v>
      </c>
    </row>
    <row r="11" spans="1:12" x14ac:dyDescent="0.15">
      <c r="A11" s="93">
        <v>4</v>
      </c>
      <c r="B11" s="98" t="s">
        <v>179</v>
      </c>
      <c r="C11" s="99">
        <v>1092.4809091799998</v>
      </c>
      <c r="D11" s="99">
        <v>2054.6566592700001</v>
      </c>
      <c r="E11" s="237">
        <v>0.88072545891185894</v>
      </c>
      <c r="F11" s="99">
        <v>962.17575009000029</v>
      </c>
      <c r="G11" s="100">
        <v>4.1453495417335132E-2</v>
      </c>
      <c r="H11" s="99">
        <v>297.24533737000002</v>
      </c>
      <c r="I11" s="99">
        <v>410.41654775000001</v>
      </c>
      <c r="J11" s="237">
        <v>0.38073334095440714</v>
      </c>
      <c r="K11" s="101">
        <v>113.17121037999999</v>
      </c>
      <c r="L11" s="102">
        <v>4.3021011463306752E-2</v>
      </c>
    </row>
    <row r="12" spans="1:12" x14ac:dyDescent="0.15">
      <c r="A12" s="93">
        <v>5</v>
      </c>
      <c r="B12" s="103" t="s">
        <v>181</v>
      </c>
      <c r="C12" s="104">
        <v>758.29723279999996</v>
      </c>
      <c r="D12" s="104">
        <v>1949.32299244</v>
      </c>
      <c r="E12" s="105">
        <v>1.570658190644</v>
      </c>
      <c r="F12" s="104">
        <v>1191.0257596400002</v>
      </c>
      <c r="G12" s="105">
        <v>3.9328347813949241E-2</v>
      </c>
      <c r="H12" s="104">
        <v>130.26743680000001</v>
      </c>
      <c r="I12" s="104">
        <v>343.45683657000001</v>
      </c>
      <c r="J12" s="105">
        <v>1.6365517354679384</v>
      </c>
      <c r="K12" s="106">
        <v>213.18939976999999</v>
      </c>
      <c r="L12" s="105">
        <v>3.6002107089087382E-2</v>
      </c>
    </row>
    <row r="13" spans="1:12" x14ac:dyDescent="0.15">
      <c r="A13" s="93">
        <v>6</v>
      </c>
      <c r="B13" s="98" t="s">
        <v>178</v>
      </c>
      <c r="C13" s="99">
        <v>1777.9830183725999</v>
      </c>
      <c r="D13" s="99">
        <v>1321.2173169272</v>
      </c>
      <c r="E13" s="237">
        <v>-0.25690104839329719</v>
      </c>
      <c r="F13" s="99">
        <v>-456.76570144539983</v>
      </c>
      <c r="G13" s="100">
        <v>2.6656072071917086E-2</v>
      </c>
      <c r="H13" s="200">
        <v>1.55309E-2</v>
      </c>
      <c r="I13" s="200">
        <v>6.5000000000000002E-2</v>
      </c>
      <c r="J13" s="237">
        <v>3.1852049784622913</v>
      </c>
      <c r="K13" s="101">
        <v>4.9469100000000002E-2</v>
      </c>
      <c r="L13" s="102">
        <v>6.8134819622777722E-6</v>
      </c>
    </row>
    <row r="14" spans="1:12" x14ac:dyDescent="0.15">
      <c r="A14" s="93">
        <v>7</v>
      </c>
      <c r="B14" s="103" t="s">
        <v>185</v>
      </c>
      <c r="C14" s="104">
        <v>958.79846389399995</v>
      </c>
      <c r="D14" s="104">
        <v>877.46849550499996</v>
      </c>
      <c r="E14" s="105">
        <v>-8.4824883905937787E-2</v>
      </c>
      <c r="F14" s="104">
        <v>-81.329968388999987</v>
      </c>
      <c r="G14" s="105">
        <v>1.7703267401472253E-2</v>
      </c>
      <c r="H14" s="104">
        <v>121.32489753</v>
      </c>
      <c r="I14" s="104">
        <v>88.812184951999996</v>
      </c>
      <c r="J14" s="105">
        <v>-0.26798054842750296</v>
      </c>
      <c r="K14" s="106">
        <v>-32.512712578000006</v>
      </c>
      <c r="L14" s="105">
        <v>9.3095418492450659E-3</v>
      </c>
    </row>
    <row r="15" spans="1:12" x14ac:dyDescent="0.15">
      <c r="A15" s="93">
        <v>8</v>
      </c>
      <c r="B15" s="98" t="s">
        <v>180</v>
      </c>
      <c r="C15" s="99">
        <v>727.16314631</v>
      </c>
      <c r="D15" s="99">
        <v>876.02437975999999</v>
      </c>
      <c r="E15" s="237">
        <v>0.20471504119178552</v>
      </c>
      <c r="F15" s="99">
        <v>148.86123344999999</v>
      </c>
      <c r="G15" s="100">
        <v>1.767413180592281E-2</v>
      </c>
      <c r="H15" s="99">
        <v>111.72069363</v>
      </c>
      <c r="I15" s="99">
        <v>159.96697791</v>
      </c>
      <c r="J15" s="237">
        <v>0.43184733922064167</v>
      </c>
      <c r="K15" s="101">
        <v>48.246284279999998</v>
      </c>
      <c r="L15" s="102">
        <v>1.6768186439228797E-2</v>
      </c>
    </row>
    <row r="16" spans="1:12" x14ac:dyDescent="0.15">
      <c r="A16" s="93">
        <v>9</v>
      </c>
      <c r="B16" s="103" t="s">
        <v>183</v>
      </c>
      <c r="C16" s="104">
        <v>612.27811122999992</v>
      </c>
      <c r="D16" s="104">
        <v>797.93178183999999</v>
      </c>
      <c r="E16" s="105">
        <v>0.30321787959566615</v>
      </c>
      <c r="F16" s="104">
        <v>185.65367061000006</v>
      </c>
      <c r="G16" s="105">
        <v>1.6098583338786377E-2</v>
      </c>
      <c r="H16" s="104">
        <v>135.58698946999999</v>
      </c>
      <c r="I16" s="104">
        <v>174.79790471000001</v>
      </c>
      <c r="J16" s="105">
        <v>0.28919378911850413</v>
      </c>
      <c r="K16" s="106">
        <v>39.21091524000002</v>
      </c>
      <c r="L16" s="105">
        <v>1.832280570439283E-2</v>
      </c>
    </row>
    <row r="17" spans="1:12" x14ac:dyDescent="0.15">
      <c r="A17" s="93">
        <v>10</v>
      </c>
      <c r="B17" s="98" t="s">
        <v>182</v>
      </c>
      <c r="C17" s="99">
        <v>739.88120157999992</v>
      </c>
      <c r="D17" s="99">
        <v>645.09722919000001</v>
      </c>
      <c r="E17" s="237">
        <v>-0.12810701527162849</v>
      </c>
      <c r="F17" s="99">
        <v>-94.783972389999917</v>
      </c>
      <c r="G17" s="100">
        <v>1.3015086931100338E-2</v>
      </c>
      <c r="H17" s="99">
        <v>112.25087284</v>
      </c>
      <c r="I17" s="99">
        <v>108.66593681000001</v>
      </c>
      <c r="J17" s="237">
        <v>-3.1936820973409108E-2</v>
      </c>
      <c r="K17" s="101">
        <v>-3.5849360299999944</v>
      </c>
      <c r="L17" s="102">
        <v>1.1390667697983864E-2</v>
      </c>
    </row>
    <row r="18" spans="1:12" x14ac:dyDescent="0.15">
      <c r="A18" s="93">
        <v>11</v>
      </c>
      <c r="B18" s="103" t="s">
        <v>184</v>
      </c>
      <c r="C18" s="104">
        <v>549.39485914000011</v>
      </c>
      <c r="D18" s="104">
        <v>643.52831151000009</v>
      </c>
      <c r="E18" s="105">
        <v>0.17134024973832584</v>
      </c>
      <c r="F18" s="104">
        <v>94.133452369999986</v>
      </c>
      <c r="G18" s="105">
        <v>1.2983433408082454E-2</v>
      </c>
      <c r="H18" s="104">
        <v>110.26973869</v>
      </c>
      <c r="I18" s="104">
        <v>123.17238811999999</v>
      </c>
      <c r="J18" s="105">
        <v>0.11700988488122799</v>
      </c>
      <c r="K18" s="194">
        <v>12.902649429999997</v>
      </c>
      <c r="L18" s="105">
        <v>1.2911274533943029E-2</v>
      </c>
    </row>
    <row r="19" spans="1:12" x14ac:dyDescent="0.15">
      <c r="A19" s="93">
        <v>12</v>
      </c>
      <c r="B19" s="98" t="s">
        <v>187</v>
      </c>
      <c r="C19" s="99">
        <v>502.16241597000004</v>
      </c>
      <c r="D19" s="99">
        <v>572.71328614000004</v>
      </c>
      <c r="E19" s="237">
        <v>0.1404941268528046</v>
      </c>
      <c r="F19" s="99">
        <v>70.550870169999996</v>
      </c>
      <c r="G19" s="100">
        <v>1.1554712791229254E-2</v>
      </c>
      <c r="H19" s="99">
        <v>83.682097639999995</v>
      </c>
      <c r="I19" s="99">
        <v>69.827197369999993</v>
      </c>
      <c r="J19" s="237">
        <v>-0.16556588160114871</v>
      </c>
      <c r="K19" s="101">
        <v>-13.854900270000002</v>
      </c>
      <c r="L19" s="102">
        <v>7.3194823039523819E-3</v>
      </c>
    </row>
    <row r="20" spans="1:12" x14ac:dyDescent="0.15">
      <c r="A20" s="93">
        <v>13</v>
      </c>
      <c r="B20" s="103" t="s">
        <v>219</v>
      </c>
      <c r="C20" s="104">
        <v>77.766316650000007</v>
      </c>
      <c r="D20" s="104">
        <v>568.37899577999997</v>
      </c>
      <c r="E20" s="105">
        <v>6.3088069522192027</v>
      </c>
      <c r="F20" s="104">
        <v>490.61267912999995</v>
      </c>
      <c r="G20" s="105">
        <v>1.1467266801280015E-2</v>
      </c>
      <c r="H20" s="104">
        <v>29.797971870000001</v>
      </c>
      <c r="I20" s="104">
        <v>131.92216252</v>
      </c>
      <c r="J20" s="105">
        <v>3.4272195133124672</v>
      </c>
      <c r="K20" s="106">
        <v>102.12419065</v>
      </c>
      <c r="L20" s="105">
        <v>1.3828450380841488E-2</v>
      </c>
    </row>
    <row r="21" spans="1:12" x14ac:dyDescent="0.15">
      <c r="A21" s="93">
        <v>14</v>
      </c>
      <c r="B21" s="98" t="s">
        <v>196</v>
      </c>
      <c r="C21" s="99">
        <v>202.840751582</v>
      </c>
      <c r="D21" s="99">
        <v>532.44373318400005</v>
      </c>
      <c r="E21" s="237">
        <v>1.624934728506739</v>
      </c>
      <c r="F21" s="99">
        <v>329.60298160200006</v>
      </c>
      <c r="G21" s="100">
        <v>1.0742258933603829E-2</v>
      </c>
      <c r="H21" s="99">
        <v>42.813638459000003</v>
      </c>
      <c r="I21" s="99">
        <v>130.25366331000001</v>
      </c>
      <c r="J21" s="237">
        <v>2.0423404316532441</v>
      </c>
      <c r="K21" s="101">
        <v>87.440024851000004</v>
      </c>
      <c r="L21" s="102">
        <v>1.3653553622819802E-2</v>
      </c>
    </row>
    <row r="22" spans="1:12" x14ac:dyDescent="0.15">
      <c r="A22" s="93">
        <v>15</v>
      </c>
      <c r="B22" s="103" t="s">
        <v>17</v>
      </c>
      <c r="C22" s="104">
        <v>518.44246172099997</v>
      </c>
      <c r="D22" s="104">
        <v>476.07710831800006</v>
      </c>
      <c r="E22" s="105">
        <v>-8.1716596403708208E-2</v>
      </c>
      <c r="F22" s="104">
        <v>-42.365353402999915</v>
      </c>
      <c r="G22" s="105">
        <v>9.6050404036701967E-3</v>
      </c>
      <c r="H22" s="104">
        <v>111.54745174999999</v>
      </c>
      <c r="I22" s="104">
        <v>82.064241846000002</v>
      </c>
      <c r="J22" s="105">
        <v>-0.26431092276386303</v>
      </c>
      <c r="K22" s="106">
        <v>-29.483209903999992</v>
      </c>
      <c r="L22" s="105">
        <v>8.6022035625495652E-3</v>
      </c>
    </row>
    <row r="23" spans="1:12" x14ac:dyDescent="0.15">
      <c r="A23" s="93">
        <v>16</v>
      </c>
      <c r="B23" s="98" t="s">
        <v>186</v>
      </c>
      <c r="C23" s="99">
        <v>557.21675703000005</v>
      </c>
      <c r="D23" s="99">
        <v>377.04696052999998</v>
      </c>
      <c r="E23" s="237">
        <v>-0.32333879810132826</v>
      </c>
      <c r="F23" s="99">
        <v>-180.16979650000007</v>
      </c>
      <c r="G23" s="100">
        <v>7.6070687430588304E-3</v>
      </c>
      <c r="H23" s="99">
        <v>97.874720370000006</v>
      </c>
      <c r="I23" s="99">
        <v>65.959648689999995</v>
      </c>
      <c r="J23" s="237">
        <v>-0.3260808466103412</v>
      </c>
      <c r="K23" s="101">
        <v>-31.915071680000011</v>
      </c>
      <c r="L23" s="102">
        <v>6.9140750244229788E-3</v>
      </c>
    </row>
    <row r="24" spans="1:12" x14ac:dyDescent="0.15">
      <c r="A24" s="93">
        <v>17</v>
      </c>
      <c r="B24" s="103" t="s">
        <v>192</v>
      </c>
      <c r="C24" s="104">
        <v>317.91960671999999</v>
      </c>
      <c r="D24" s="104">
        <v>376.201596</v>
      </c>
      <c r="E24" s="105">
        <v>0.18332304157425083</v>
      </c>
      <c r="F24" s="104">
        <v>58.281989280000005</v>
      </c>
      <c r="G24" s="105">
        <v>7.590013185619476E-3</v>
      </c>
      <c r="H24" s="104">
        <v>68.843065769999995</v>
      </c>
      <c r="I24" s="104">
        <v>67.608092569999997</v>
      </c>
      <c r="J24" s="105">
        <v>-1.7938962859759378E-2</v>
      </c>
      <c r="K24" s="106">
        <v>-1.2349731999999989</v>
      </c>
      <c r="L24" s="105">
        <v>7.0868695266107819E-3</v>
      </c>
    </row>
    <row r="25" spans="1:12" x14ac:dyDescent="0.15">
      <c r="A25" s="93">
        <v>18</v>
      </c>
      <c r="B25" s="98" t="s">
        <v>199</v>
      </c>
      <c r="C25" s="99">
        <v>370.18007461499997</v>
      </c>
      <c r="D25" s="99">
        <v>333.0649289621</v>
      </c>
      <c r="E25" s="237">
        <v>-0.10026240794159702</v>
      </c>
      <c r="F25" s="99">
        <v>-37.115145652899969</v>
      </c>
      <c r="G25" s="100">
        <v>6.719714188798266E-3</v>
      </c>
      <c r="H25" s="199">
        <v>0.22771026999999999</v>
      </c>
      <c r="I25" s="99">
        <v>0</v>
      </c>
      <c r="J25" s="237">
        <v>-1</v>
      </c>
      <c r="K25" s="101">
        <v>-0.22771026999999999</v>
      </c>
      <c r="L25" s="102">
        <v>0</v>
      </c>
    </row>
    <row r="26" spans="1:12" x14ac:dyDescent="0.15">
      <c r="A26" s="93">
        <v>19</v>
      </c>
      <c r="B26" s="103" t="s">
        <v>191</v>
      </c>
      <c r="C26" s="104">
        <v>301.37026112000001</v>
      </c>
      <c r="D26" s="104">
        <v>332.23877556000002</v>
      </c>
      <c r="E26" s="105">
        <v>0.1024272080638664</v>
      </c>
      <c r="F26" s="104">
        <v>30.868514440000013</v>
      </c>
      <c r="G26" s="105">
        <v>6.7030462233192388E-3</v>
      </c>
      <c r="H26" s="104">
        <v>57.748238139999998</v>
      </c>
      <c r="I26" s="104">
        <v>45.641136420000002</v>
      </c>
      <c r="J26" s="105">
        <v>-0.20965317921299265</v>
      </c>
      <c r="K26" s="106">
        <v>-12.107101719999996</v>
      </c>
      <c r="L26" s="105">
        <v>4.7842316882389093E-3</v>
      </c>
    </row>
    <row r="27" spans="1:12" x14ac:dyDescent="0.15">
      <c r="A27" s="93">
        <v>20</v>
      </c>
      <c r="B27" s="98" t="s">
        <v>202</v>
      </c>
      <c r="C27" s="99">
        <v>282.37263284249997</v>
      </c>
      <c r="D27" s="99">
        <v>307.97481801439994</v>
      </c>
      <c r="E27" s="237">
        <v>9.0668082505644954E-2</v>
      </c>
      <c r="F27" s="99">
        <v>25.602185171899976</v>
      </c>
      <c r="G27" s="100">
        <v>6.2135114641248199E-3</v>
      </c>
      <c r="H27" s="99">
        <v>8.1412894025</v>
      </c>
      <c r="I27" s="99">
        <v>3.6809154244000002</v>
      </c>
      <c r="J27" s="237">
        <v>-0.54787070666353199</v>
      </c>
      <c r="K27" s="101">
        <v>-4.4603739780999998</v>
      </c>
      <c r="L27" s="102">
        <v>3.8584385921260663E-4</v>
      </c>
    </row>
    <row r="28" spans="1:12" x14ac:dyDescent="0.15">
      <c r="A28" s="93">
        <v>21</v>
      </c>
      <c r="B28" s="103" t="s">
        <v>193</v>
      </c>
      <c r="C28" s="104">
        <v>329.91747244600003</v>
      </c>
      <c r="D28" s="104">
        <v>294.26761245099999</v>
      </c>
      <c r="E28" s="105">
        <v>-0.10805690202065643</v>
      </c>
      <c r="F28" s="104">
        <v>-35.649859995000043</v>
      </c>
      <c r="G28" s="105">
        <v>5.9369632727550997E-3</v>
      </c>
      <c r="H28" s="104">
        <v>49.513669401000001</v>
      </c>
      <c r="I28" s="104">
        <v>54.163218278000002</v>
      </c>
      <c r="J28" s="105">
        <v>9.3904348703069296E-2</v>
      </c>
      <c r="K28" s="106">
        <v>4.6495488770000009</v>
      </c>
      <c r="L28" s="105">
        <v>5.6775401654779499E-3</v>
      </c>
    </row>
    <row r="29" spans="1:12" x14ac:dyDescent="0.15">
      <c r="A29" s="93">
        <v>22</v>
      </c>
      <c r="B29" s="98" t="s">
        <v>195</v>
      </c>
      <c r="C29" s="99">
        <v>217.40384650999999</v>
      </c>
      <c r="D29" s="99">
        <v>287.62249909999997</v>
      </c>
      <c r="E29" s="237">
        <v>0.32298716750979883</v>
      </c>
      <c r="F29" s="99">
        <v>70.218652589999976</v>
      </c>
      <c r="G29" s="100">
        <v>5.8028955322396497E-3</v>
      </c>
      <c r="H29" s="99">
        <v>63.187472139999997</v>
      </c>
      <c r="I29" s="99">
        <v>73.269615139999999</v>
      </c>
      <c r="J29" s="237">
        <v>0.15955920783888478</v>
      </c>
      <c r="K29" s="101">
        <v>10.082143000000002</v>
      </c>
      <c r="L29" s="102">
        <v>7.6803261713757585E-3</v>
      </c>
    </row>
    <row r="30" spans="1:12" x14ac:dyDescent="0.15">
      <c r="A30" s="93">
        <v>23</v>
      </c>
      <c r="B30" s="103" t="s">
        <v>188</v>
      </c>
      <c r="C30" s="104">
        <v>421.61688763000001</v>
      </c>
      <c r="D30" s="104">
        <v>280.04234061900002</v>
      </c>
      <c r="E30" s="105">
        <v>-0.33578955484165074</v>
      </c>
      <c r="F30" s="104">
        <v>-141.57454701099999</v>
      </c>
      <c r="G30" s="105">
        <v>5.6499628933789816E-3</v>
      </c>
      <c r="H30" s="104">
        <v>95.134937170000001</v>
      </c>
      <c r="I30" s="104">
        <v>79.803431110000005</v>
      </c>
      <c r="J30" s="105">
        <v>-0.16115537063532803</v>
      </c>
      <c r="K30" s="106">
        <v>-15.331506059999995</v>
      </c>
      <c r="L30" s="105">
        <v>8.3652190522440287E-3</v>
      </c>
    </row>
    <row r="31" spans="1:12" x14ac:dyDescent="0.15">
      <c r="A31" s="93">
        <v>24</v>
      </c>
      <c r="B31" s="98" t="s">
        <v>194</v>
      </c>
      <c r="C31" s="99">
        <v>275.77693826000001</v>
      </c>
      <c r="D31" s="99">
        <v>260.57609533999999</v>
      </c>
      <c r="E31" s="237">
        <v>-5.5120065571504728E-2</v>
      </c>
      <c r="F31" s="99">
        <v>-15.200842920000014</v>
      </c>
      <c r="G31" s="100">
        <v>5.257223840931918E-3</v>
      </c>
      <c r="H31" s="99">
        <v>57.282769600000002</v>
      </c>
      <c r="I31" s="99">
        <v>50.38616803</v>
      </c>
      <c r="J31" s="237">
        <v>-0.1203957423525136</v>
      </c>
      <c r="K31" s="101">
        <v>-6.8966015700000014</v>
      </c>
      <c r="L31" s="102">
        <v>5.2816191849338759E-3</v>
      </c>
    </row>
    <row r="32" spans="1:12" x14ac:dyDescent="0.15">
      <c r="A32" s="93">
        <v>25</v>
      </c>
      <c r="B32" s="103" t="s">
        <v>190</v>
      </c>
      <c r="C32" s="104">
        <v>320.98017825699998</v>
      </c>
      <c r="D32" s="104">
        <v>254.70476268899998</v>
      </c>
      <c r="E32" s="105">
        <v>-0.20647821908471586</v>
      </c>
      <c r="F32" s="104">
        <v>-66.275415568</v>
      </c>
      <c r="G32" s="105">
        <v>5.138767426307222E-3</v>
      </c>
      <c r="H32" s="104">
        <v>70.779312923999996</v>
      </c>
      <c r="I32" s="104">
        <v>52.019014577999997</v>
      </c>
      <c r="J32" s="105">
        <v>-0.2650534113851043</v>
      </c>
      <c r="K32" s="106">
        <v>-18.760298345999999</v>
      </c>
      <c r="L32" s="105">
        <v>5.4527787311179606E-3</v>
      </c>
    </row>
    <row r="33" spans="1:12" x14ac:dyDescent="0.15">
      <c r="A33" s="93">
        <v>26</v>
      </c>
      <c r="B33" s="98" t="s">
        <v>189</v>
      </c>
      <c r="C33" s="99">
        <v>239.76890681719999</v>
      </c>
      <c r="D33" s="99">
        <v>253.14981113590002</v>
      </c>
      <c r="E33" s="237">
        <v>5.5807504385469109E-2</v>
      </c>
      <c r="F33" s="99">
        <v>13.380904318700033</v>
      </c>
      <c r="G33" s="100">
        <v>5.1073956753191476E-3</v>
      </c>
      <c r="H33" s="99">
        <v>114.80944246</v>
      </c>
      <c r="I33" s="99">
        <v>93.703392965000006</v>
      </c>
      <c r="J33" s="237">
        <v>-0.18383548463231514</v>
      </c>
      <c r="K33" s="101">
        <v>-21.106049494999993</v>
      </c>
      <c r="L33" s="102">
        <v>9.8222519657115911E-3</v>
      </c>
    </row>
    <row r="34" spans="1:12" x14ac:dyDescent="0.15">
      <c r="A34" s="93">
        <v>27</v>
      </c>
      <c r="B34" s="103" t="s">
        <v>201</v>
      </c>
      <c r="C34" s="104">
        <v>197.155555322</v>
      </c>
      <c r="D34" s="104">
        <v>220.43422458200001</v>
      </c>
      <c r="E34" s="105">
        <v>0.11807260121065632</v>
      </c>
      <c r="F34" s="104">
        <v>23.278669260000015</v>
      </c>
      <c r="G34" s="105">
        <v>4.4473460211986579E-3</v>
      </c>
      <c r="H34" s="104">
        <v>38.187561862999999</v>
      </c>
      <c r="I34" s="104">
        <v>43.767957375000002</v>
      </c>
      <c r="J34" s="105">
        <v>0.14613123330627875</v>
      </c>
      <c r="K34" s="106">
        <v>5.5803955120000026</v>
      </c>
      <c r="L34" s="105">
        <v>4.5878798169277672E-3</v>
      </c>
    </row>
    <row r="35" spans="1:12" x14ac:dyDescent="0.15">
      <c r="A35" s="93">
        <v>28</v>
      </c>
      <c r="B35" s="98" t="s">
        <v>208</v>
      </c>
      <c r="C35" s="99">
        <v>147.70216991000001</v>
      </c>
      <c r="D35" s="99">
        <v>215.96559575000001</v>
      </c>
      <c r="E35" s="237">
        <v>0.4621694175623503</v>
      </c>
      <c r="F35" s="99">
        <v>68.263425839999996</v>
      </c>
      <c r="G35" s="100">
        <v>4.3571897004463147E-3</v>
      </c>
      <c r="H35" s="99">
        <v>19.706794510000002</v>
      </c>
      <c r="I35" s="99">
        <v>72.677781670000002</v>
      </c>
      <c r="J35" s="237">
        <v>2.6879555238230366</v>
      </c>
      <c r="K35" s="101">
        <v>52.97098716</v>
      </c>
      <c r="L35" s="102">
        <v>7.6182885302601092E-3</v>
      </c>
    </row>
    <row r="36" spans="1:12" x14ac:dyDescent="0.15">
      <c r="A36" s="93">
        <v>29</v>
      </c>
      <c r="B36" s="103" t="s">
        <v>220</v>
      </c>
      <c r="C36" s="104">
        <v>83.561880590000001</v>
      </c>
      <c r="D36" s="104">
        <v>190.77347312000001</v>
      </c>
      <c r="E36" s="105">
        <v>1.2830203410097765</v>
      </c>
      <c r="F36" s="104">
        <v>107.21159253</v>
      </c>
      <c r="G36" s="105">
        <v>3.8489288504964842E-3</v>
      </c>
      <c r="H36" s="104">
        <v>18.24675727</v>
      </c>
      <c r="I36" s="104">
        <v>42.543271019999999</v>
      </c>
      <c r="J36" s="105">
        <v>1.331552417258631</v>
      </c>
      <c r="K36" s="106">
        <v>24.296513749999999</v>
      </c>
      <c r="L36" s="105">
        <v>4.4595047647856103E-3</v>
      </c>
    </row>
    <row r="37" spans="1:12" x14ac:dyDescent="0.15">
      <c r="A37" s="93">
        <v>30</v>
      </c>
      <c r="B37" s="98" t="s">
        <v>207</v>
      </c>
      <c r="C37" s="99">
        <v>164.72949969000001</v>
      </c>
      <c r="D37" s="99">
        <v>166.35044592</v>
      </c>
      <c r="E37" s="237">
        <v>9.8400482794545052E-3</v>
      </c>
      <c r="F37" s="99">
        <v>1.6209462299999871</v>
      </c>
      <c r="G37" s="100">
        <v>3.3561847992970226E-3</v>
      </c>
      <c r="H37" s="99">
        <v>40.80060984</v>
      </c>
      <c r="I37" s="99">
        <v>37.794840870000002</v>
      </c>
      <c r="J37" s="237">
        <v>-7.3669706942792068E-2</v>
      </c>
      <c r="K37" s="101">
        <v>-3.0057689699999983</v>
      </c>
      <c r="L37" s="102">
        <v>3.9617610236139036E-3</v>
      </c>
    </row>
    <row r="38" spans="1:12" x14ac:dyDescent="0.15">
      <c r="A38" s="93">
        <v>31</v>
      </c>
      <c r="B38" s="103" t="s">
        <v>197</v>
      </c>
      <c r="C38" s="104">
        <v>229.20034721000002</v>
      </c>
      <c r="D38" s="104">
        <v>163.87367619999998</v>
      </c>
      <c r="E38" s="105">
        <v>-0.28501994785438023</v>
      </c>
      <c r="F38" s="104">
        <v>-65.326671010000041</v>
      </c>
      <c r="G38" s="105">
        <v>3.3062150090770385E-3</v>
      </c>
      <c r="H38" s="104">
        <v>66.397549490000003</v>
      </c>
      <c r="I38" s="104">
        <v>17.23306929</v>
      </c>
      <c r="J38" s="105">
        <v>-0.7404562454131618</v>
      </c>
      <c r="K38" s="106">
        <v>-49.1644802</v>
      </c>
      <c r="L38" s="105">
        <v>1.8064185655707384E-3</v>
      </c>
    </row>
    <row r="39" spans="1:12" x14ac:dyDescent="0.15">
      <c r="A39" s="93">
        <v>32</v>
      </c>
      <c r="B39" s="98" t="s">
        <v>210</v>
      </c>
      <c r="C39" s="99">
        <v>118.85131407999999</v>
      </c>
      <c r="D39" s="99">
        <v>158.07682025</v>
      </c>
      <c r="E39" s="237">
        <v>0.33003847263814801</v>
      </c>
      <c r="F39" s="99">
        <v>39.225506170000003</v>
      </c>
      <c r="G39" s="100">
        <v>3.1892611907959577E-3</v>
      </c>
      <c r="H39" s="99">
        <v>10.206828249999999</v>
      </c>
      <c r="I39" s="99">
        <v>19.232038710000001</v>
      </c>
      <c r="J39" s="237">
        <v>0.88423261751269333</v>
      </c>
      <c r="K39" s="101">
        <v>9.025210460000002</v>
      </c>
      <c r="L39" s="102">
        <v>2.0159561361294286E-3</v>
      </c>
    </row>
    <row r="40" spans="1:12" x14ac:dyDescent="0.15">
      <c r="A40" s="93">
        <v>33</v>
      </c>
      <c r="B40" s="103" t="s">
        <v>204</v>
      </c>
      <c r="C40" s="104">
        <v>167.91895496000001</v>
      </c>
      <c r="D40" s="104">
        <v>157.90671097000001</v>
      </c>
      <c r="E40" s="105">
        <v>-5.9625454388904542E-2</v>
      </c>
      <c r="F40" s="104">
        <v>-10.012243990000002</v>
      </c>
      <c r="G40" s="105">
        <v>3.1858291700604686E-3</v>
      </c>
      <c r="H40" s="104">
        <v>35.939954710000002</v>
      </c>
      <c r="I40" s="104">
        <v>35.45686723</v>
      </c>
      <c r="J40" s="105">
        <v>-1.3441516103680162E-2</v>
      </c>
      <c r="K40" s="106">
        <v>-0.48308748000000179</v>
      </c>
      <c r="L40" s="105">
        <v>3.7166880816997356E-3</v>
      </c>
    </row>
    <row r="41" spans="1:12" x14ac:dyDescent="0.15">
      <c r="A41" s="93">
        <v>34</v>
      </c>
      <c r="B41" s="98" t="s">
        <v>200</v>
      </c>
      <c r="C41" s="99">
        <v>206.68771136999999</v>
      </c>
      <c r="D41" s="99">
        <v>155.57878769999996</v>
      </c>
      <c r="E41" s="237">
        <v>-0.24727606363838384</v>
      </c>
      <c r="F41" s="99">
        <v>-51.108923670000024</v>
      </c>
      <c r="G41" s="100">
        <v>3.1388624147296092E-3</v>
      </c>
      <c r="H41" s="99">
        <v>43.672476080000003</v>
      </c>
      <c r="I41" s="99">
        <v>26.376605470000001</v>
      </c>
      <c r="J41" s="237">
        <v>-0.39603595130070313</v>
      </c>
      <c r="K41" s="101">
        <v>-17.295870610000001</v>
      </c>
      <c r="L41" s="102">
        <v>2.7648696245532647E-3</v>
      </c>
    </row>
    <row r="42" spans="1:12" x14ac:dyDescent="0.15">
      <c r="A42" s="93">
        <v>35</v>
      </c>
      <c r="B42" s="103" t="s">
        <v>205</v>
      </c>
      <c r="C42" s="104">
        <v>173.417433579</v>
      </c>
      <c r="D42" s="104">
        <v>150.94790098999999</v>
      </c>
      <c r="E42" s="105">
        <v>-0.12956905269137231</v>
      </c>
      <c r="F42" s="104">
        <v>-22.469532589000011</v>
      </c>
      <c r="G42" s="105">
        <v>3.0454324783238907E-3</v>
      </c>
      <c r="H42" s="104">
        <v>27.305465126000001</v>
      </c>
      <c r="I42" s="104">
        <v>24.685257999000001</v>
      </c>
      <c r="J42" s="105">
        <v>-9.5959073207841583E-2</v>
      </c>
      <c r="K42" s="106">
        <v>-2.6202071270000005</v>
      </c>
      <c r="L42" s="105">
        <v>2.5875778478516862E-3</v>
      </c>
    </row>
    <row r="43" spans="1:12" x14ac:dyDescent="0.15">
      <c r="A43" s="93">
        <v>36</v>
      </c>
      <c r="B43" s="98" t="s">
        <v>203</v>
      </c>
      <c r="C43" s="99">
        <v>174.20522145000001</v>
      </c>
      <c r="D43" s="99">
        <v>145.161540995</v>
      </c>
      <c r="E43" s="237">
        <v>-0.16672106733227898</v>
      </c>
      <c r="F43" s="99">
        <v>-29.043680455000015</v>
      </c>
      <c r="G43" s="100">
        <v>2.9286904200079259E-3</v>
      </c>
      <c r="H43" s="99">
        <v>42.795776519999997</v>
      </c>
      <c r="I43" s="99">
        <v>30.14440321</v>
      </c>
      <c r="J43" s="237">
        <v>-0.29562200615959278</v>
      </c>
      <c r="K43" s="101">
        <v>-12.651373309999997</v>
      </c>
      <c r="L43" s="102">
        <v>3.1598207313071258E-3</v>
      </c>
    </row>
    <row r="44" spans="1:12" x14ac:dyDescent="0.15">
      <c r="A44" s="93">
        <v>37</v>
      </c>
      <c r="B44" s="103" t="s">
        <v>206</v>
      </c>
      <c r="C44" s="104">
        <v>119.84412199139999</v>
      </c>
      <c r="D44" s="104">
        <v>142.6937881659</v>
      </c>
      <c r="E44" s="105">
        <v>0.19066155097819237</v>
      </c>
      <c r="F44" s="104">
        <v>22.849666174500015</v>
      </c>
      <c r="G44" s="105">
        <v>2.8789025490608853E-3</v>
      </c>
      <c r="H44" s="104">
        <v>89.261106088999995</v>
      </c>
      <c r="I44" s="104">
        <v>94.991400329000001</v>
      </c>
      <c r="J44" s="105">
        <v>6.4196988935880661E-2</v>
      </c>
      <c r="K44" s="106">
        <v>5.7302942400000063</v>
      </c>
      <c r="L44" s="105">
        <v>9.9572645032792052E-3</v>
      </c>
    </row>
    <row r="45" spans="1:12" x14ac:dyDescent="0.15">
      <c r="A45" s="93">
        <v>38</v>
      </c>
      <c r="B45" s="98" t="s">
        <v>198</v>
      </c>
      <c r="C45" s="99">
        <v>136.32223576999999</v>
      </c>
      <c r="D45" s="99">
        <v>128.9475272</v>
      </c>
      <c r="E45" s="237">
        <v>-5.4097620453074535E-2</v>
      </c>
      <c r="F45" s="99">
        <v>-7.3747085699999957</v>
      </c>
      <c r="G45" s="100">
        <v>2.6015663997901433E-3</v>
      </c>
      <c r="H45" s="99">
        <v>40.397087229999997</v>
      </c>
      <c r="I45" s="99">
        <v>33.677163739999997</v>
      </c>
      <c r="J45" s="237">
        <v>-0.16634673316272164</v>
      </c>
      <c r="K45" s="101">
        <v>-6.7199234899999993</v>
      </c>
      <c r="L45" s="102">
        <v>3.5301345797409999E-3</v>
      </c>
    </row>
    <row r="46" spans="1:12" x14ac:dyDescent="0.15">
      <c r="A46" s="93">
        <v>39</v>
      </c>
      <c r="B46" s="103" t="s">
        <v>214</v>
      </c>
      <c r="C46" s="104">
        <v>102.61665454</v>
      </c>
      <c r="D46" s="104">
        <v>121.60963053</v>
      </c>
      <c r="E46" s="105">
        <v>0.18508668086228175</v>
      </c>
      <c r="F46" s="104">
        <v>18.992975990000005</v>
      </c>
      <c r="G46" s="105">
        <v>2.453521486976926E-3</v>
      </c>
      <c r="H46" s="104">
        <v>33.5968199</v>
      </c>
      <c r="I46" s="104">
        <v>38.1145371</v>
      </c>
      <c r="J46" s="105">
        <v>0.13446859593993898</v>
      </c>
      <c r="K46" s="106">
        <v>4.5177171999999999</v>
      </c>
      <c r="L46" s="105">
        <v>3.9952724774064141E-3</v>
      </c>
    </row>
    <row r="47" spans="1:12" x14ac:dyDescent="0.15">
      <c r="A47" s="93">
        <v>40</v>
      </c>
      <c r="B47" s="98" t="s">
        <v>213</v>
      </c>
      <c r="C47" s="99">
        <v>113.64557753</v>
      </c>
      <c r="D47" s="99">
        <v>121.60270611999999</v>
      </c>
      <c r="E47" s="237">
        <v>7.0017054450706606E-2</v>
      </c>
      <c r="F47" s="99">
        <v>7.9571285899999964</v>
      </c>
      <c r="G47" s="100">
        <v>2.4533817843181349E-3</v>
      </c>
      <c r="H47" s="99">
        <v>25.226306860000001</v>
      </c>
      <c r="I47" s="99">
        <v>27.25431674</v>
      </c>
      <c r="J47" s="237">
        <v>8.0392658792861393E-2</v>
      </c>
      <c r="K47" s="101">
        <v>2.028009879999999</v>
      </c>
      <c r="L47" s="102">
        <v>2.856873776956848E-3</v>
      </c>
    </row>
    <row r="48" spans="1:12" x14ac:dyDescent="0.15">
      <c r="A48" s="93">
        <v>41</v>
      </c>
      <c r="B48" s="103" t="s">
        <v>209</v>
      </c>
      <c r="C48" s="104">
        <v>156.97839675399999</v>
      </c>
      <c r="D48" s="104">
        <v>121.50468617999999</v>
      </c>
      <c r="E48" s="105">
        <v>-0.22597829578799089</v>
      </c>
      <c r="F48" s="104">
        <v>-35.473710573999995</v>
      </c>
      <c r="G48" s="105">
        <v>2.4514041939916612E-3</v>
      </c>
      <c r="H48" s="104">
        <v>30.593275770000002</v>
      </c>
      <c r="I48" s="104">
        <v>25.142742630000001</v>
      </c>
      <c r="J48" s="105">
        <v>-0.1781611482528731</v>
      </c>
      <c r="K48" s="106">
        <v>-5.450533140000001</v>
      </c>
      <c r="L48" s="105">
        <v>2.6355326675645751E-3</v>
      </c>
    </row>
    <row r="49" spans="1:12" x14ac:dyDescent="0.15">
      <c r="A49" s="93">
        <v>42</v>
      </c>
      <c r="B49" s="98" t="s">
        <v>218</v>
      </c>
      <c r="C49" s="99">
        <v>104.25245303</v>
      </c>
      <c r="D49" s="99">
        <v>116.20495940769999</v>
      </c>
      <c r="E49" s="237">
        <v>0.11464964161812574</v>
      </c>
      <c r="F49" s="99">
        <v>11.95250637769999</v>
      </c>
      <c r="G49" s="100">
        <v>2.3444801497833597E-3</v>
      </c>
      <c r="H49" s="99">
        <v>3.97927521</v>
      </c>
      <c r="I49" s="99">
        <v>2.5521927925000001</v>
      </c>
      <c r="J49" s="237">
        <v>-0.35862873065771184</v>
      </c>
      <c r="K49" s="101">
        <v>-1.4270824174999999</v>
      </c>
      <c r="L49" s="102">
        <v>2.6752799316852441E-4</v>
      </c>
    </row>
    <row r="50" spans="1:12" x14ac:dyDescent="0.15">
      <c r="A50" s="93">
        <v>43</v>
      </c>
      <c r="B50" s="103" t="s">
        <v>211</v>
      </c>
      <c r="C50" s="104">
        <v>130.39834087400001</v>
      </c>
      <c r="D50" s="104">
        <v>96.822411850999998</v>
      </c>
      <c r="E50" s="105">
        <v>-0.25748739437906976</v>
      </c>
      <c r="F50" s="104">
        <v>-33.575929023000015</v>
      </c>
      <c r="G50" s="105">
        <v>1.9534297313628874E-3</v>
      </c>
      <c r="H50" s="104">
        <v>27.553891759999999</v>
      </c>
      <c r="I50" s="104">
        <v>19.669807132999999</v>
      </c>
      <c r="J50" s="105">
        <v>-0.28613325100032982</v>
      </c>
      <c r="K50" s="106">
        <v>-7.884084627</v>
      </c>
      <c r="L50" s="105">
        <v>2.0618442477258175E-3</v>
      </c>
    </row>
    <row r="51" spans="1:12" x14ac:dyDescent="0.15">
      <c r="A51" s="93">
        <v>44</v>
      </c>
      <c r="B51" s="98" t="s">
        <v>217</v>
      </c>
      <c r="C51" s="99">
        <v>102.57563450000001</v>
      </c>
      <c r="D51" s="99">
        <v>94.080023316000009</v>
      </c>
      <c r="E51" s="237">
        <v>-8.2822896737723806E-2</v>
      </c>
      <c r="F51" s="99">
        <v>-8.4956111839999977</v>
      </c>
      <c r="G51" s="100">
        <v>1.8981009784759867E-3</v>
      </c>
      <c r="H51" s="99">
        <v>17.763443290000001</v>
      </c>
      <c r="I51" s="99">
        <v>17.150297869999999</v>
      </c>
      <c r="J51" s="237">
        <v>-3.4517261658677079E-2</v>
      </c>
      <c r="K51" s="101">
        <v>-0.61314542000000216</v>
      </c>
      <c r="L51" s="102">
        <v>1.7977422336143982E-3</v>
      </c>
    </row>
    <row r="52" spans="1:12" x14ac:dyDescent="0.15">
      <c r="A52" s="93">
        <v>45</v>
      </c>
      <c r="B52" s="103" t="s">
        <v>212</v>
      </c>
      <c r="C52" s="104">
        <v>110.040865119</v>
      </c>
      <c r="D52" s="104">
        <v>92.070834192000007</v>
      </c>
      <c r="E52" s="105">
        <v>-0.16330325018407399</v>
      </c>
      <c r="F52" s="104">
        <v>-17.970030926999996</v>
      </c>
      <c r="G52" s="105">
        <v>1.8575648082265568E-3</v>
      </c>
      <c r="H52" s="104">
        <v>31.135260024000001</v>
      </c>
      <c r="I52" s="104">
        <v>16.175149660999999</v>
      </c>
      <c r="J52" s="105">
        <v>-0.48048772842970622</v>
      </c>
      <c r="K52" s="106">
        <v>-14.960110363000002</v>
      </c>
      <c r="L52" s="105">
        <v>1.6955244684979524E-3</v>
      </c>
    </row>
    <row r="53" spans="1:12" x14ac:dyDescent="0.15">
      <c r="A53" s="93">
        <v>46</v>
      </c>
      <c r="B53" s="98" t="s">
        <v>222</v>
      </c>
      <c r="C53" s="99">
        <v>81.93880016</v>
      </c>
      <c r="D53" s="99">
        <v>87.016956140000005</v>
      </c>
      <c r="E53" s="237">
        <v>6.1974985844117869E-2</v>
      </c>
      <c r="F53" s="99">
        <v>5.0781559800000053</v>
      </c>
      <c r="G53" s="100">
        <v>1.7556008573527467E-3</v>
      </c>
      <c r="H53" s="99">
        <v>12.706614760000001</v>
      </c>
      <c r="I53" s="99">
        <v>11.0538243</v>
      </c>
      <c r="J53" s="237">
        <v>-0.1300732328175187</v>
      </c>
      <c r="K53" s="101">
        <v>-1.6527904600000003</v>
      </c>
      <c r="L53" s="102">
        <v>1.1586928074190418E-3</v>
      </c>
    </row>
    <row r="54" spans="1:12" x14ac:dyDescent="0.15">
      <c r="A54" s="93">
        <v>47</v>
      </c>
      <c r="B54" s="103" t="s">
        <v>215</v>
      </c>
      <c r="C54" s="104">
        <v>74.562677590000007</v>
      </c>
      <c r="D54" s="104">
        <v>85.824396120000003</v>
      </c>
      <c r="E54" s="105">
        <v>0.15103693823772191</v>
      </c>
      <c r="F54" s="104">
        <v>11.261718529999996</v>
      </c>
      <c r="G54" s="105">
        <v>1.7315404961722413E-3</v>
      </c>
      <c r="H54" s="104">
        <v>19.039532980000001</v>
      </c>
      <c r="I54" s="104">
        <v>20.664510969999998</v>
      </c>
      <c r="J54" s="105">
        <v>8.5347576104253697E-2</v>
      </c>
      <c r="K54" s="106">
        <v>1.6249779899999979</v>
      </c>
      <c r="L54" s="105">
        <v>2.166111888513633E-3</v>
      </c>
    </row>
    <row r="55" spans="1:12" x14ac:dyDescent="0.15">
      <c r="A55" s="93">
        <v>48</v>
      </c>
      <c r="B55" s="98" t="s">
        <v>216</v>
      </c>
      <c r="C55" s="99">
        <v>116.77476593999998</v>
      </c>
      <c r="D55" s="99">
        <v>83.310257559999997</v>
      </c>
      <c r="E55" s="237">
        <v>-0.28657311458191559</v>
      </c>
      <c r="F55" s="99">
        <v>-33.464508379999984</v>
      </c>
      <c r="G55" s="100">
        <v>1.6808167751041509E-3</v>
      </c>
      <c r="H55" s="99">
        <v>19.281588939999999</v>
      </c>
      <c r="I55" s="99">
        <v>13.07988228</v>
      </c>
      <c r="J55" s="237">
        <v>-0.32163877568899146</v>
      </c>
      <c r="K55" s="101">
        <v>-6.2017066599999993</v>
      </c>
      <c r="L55" s="102">
        <v>1.3710698766691792E-3</v>
      </c>
    </row>
    <row r="56" spans="1:12" x14ac:dyDescent="0.15">
      <c r="A56" s="93">
        <v>49</v>
      </c>
      <c r="B56" s="103" t="s">
        <v>224</v>
      </c>
      <c r="C56" s="104">
        <v>84.037011156000005</v>
      </c>
      <c r="D56" s="104">
        <v>77.784623327299997</v>
      </c>
      <c r="E56" s="105">
        <v>-7.4400406947999875E-2</v>
      </c>
      <c r="F56" s="104">
        <v>-6.2523878287000088</v>
      </c>
      <c r="G56" s="105">
        <v>1.5693349602181148E-3</v>
      </c>
      <c r="H56" s="104">
        <v>16.631423716</v>
      </c>
      <c r="I56" s="104">
        <v>11.471765316000001</v>
      </c>
      <c r="J56" s="105">
        <v>-0.31023552090950768</v>
      </c>
      <c r="K56" s="106">
        <v>-5.1596583999999996</v>
      </c>
      <c r="L56" s="105">
        <v>1.202502554708458E-3</v>
      </c>
    </row>
    <row r="57" spans="1:12" x14ac:dyDescent="0.15">
      <c r="A57" s="93">
        <v>50</v>
      </c>
      <c r="B57" s="98" t="s">
        <v>221</v>
      </c>
      <c r="C57" s="99">
        <v>81.692937529999995</v>
      </c>
      <c r="D57" s="99">
        <v>74.223194949999993</v>
      </c>
      <c r="E57" s="237">
        <v>-9.1436821907118881E-2</v>
      </c>
      <c r="F57" s="99">
        <v>-7.4697425800000019</v>
      </c>
      <c r="G57" s="100">
        <v>1.4974817606815917E-3</v>
      </c>
      <c r="H57" s="99">
        <v>14.435631730000001</v>
      </c>
      <c r="I57" s="99">
        <v>9.3382240000000003</v>
      </c>
      <c r="J57" s="237">
        <v>-0.35311289629303944</v>
      </c>
      <c r="K57" s="101">
        <v>-5.0974077300000005</v>
      </c>
      <c r="L57" s="102">
        <v>9.7885878128783671E-4</v>
      </c>
    </row>
    <row r="58" spans="1:12" x14ac:dyDescent="0.15">
      <c r="A58" s="93">
        <v>51</v>
      </c>
      <c r="B58" s="103" t="s">
        <v>223</v>
      </c>
      <c r="C58" s="104">
        <v>75.649683078999999</v>
      </c>
      <c r="D58" s="104">
        <v>73.714984748000006</v>
      </c>
      <c r="E58" s="105">
        <v>-2.5574440661960351E-2</v>
      </c>
      <c r="F58" s="104">
        <v>-1.9346983309999928</v>
      </c>
      <c r="G58" s="105">
        <v>1.4872284226435301E-3</v>
      </c>
      <c r="H58" s="104">
        <v>12.917747478000001</v>
      </c>
      <c r="I58" s="104">
        <v>14.348405357000001</v>
      </c>
      <c r="J58" s="105">
        <v>0.11075134278917664</v>
      </c>
      <c r="K58" s="106">
        <v>1.430657879</v>
      </c>
      <c r="L58" s="105">
        <v>1.5040400167287578E-3</v>
      </c>
    </row>
    <row r="59" spans="1:12" x14ac:dyDescent="0.15">
      <c r="A59" s="93">
        <v>52</v>
      </c>
      <c r="B59" s="98" t="s">
        <v>226</v>
      </c>
      <c r="C59" s="99">
        <v>59.035367789999995</v>
      </c>
      <c r="D59" s="99">
        <v>68.489064890000009</v>
      </c>
      <c r="E59" s="237">
        <v>0.16013615996479613</v>
      </c>
      <c r="F59" s="99">
        <v>9.4536971000000136</v>
      </c>
      <c r="G59" s="100">
        <v>1.3817934615722575E-3</v>
      </c>
      <c r="H59" s="99">
        <v>3.6759632899999999</v>
      </c>
      <c r="I59" s="99">
        <v>4.4459988099999999</v>
      </c>
      <c r="J59" s="237">
        <v>0.2094785663651173</v>
      </c>
      <c r="K59" s="101">
        <v>0.77003551999999997</v>
      </c>
      <c r="L59" s="102">
        <v>4.6604204148066825E-4</v>
      </c>
    </row>
    <row r="60" spans="1:12" x14ac:dyDescent="0.15">
      <c r="A60" s="93">
        <v>53</v>
      </c>
      <c r="B60" s="103" t="s">
        <v>225</v>
      </c>
      <c r="C60" s="104">
        <v>58.6433536694</v>
      </c>
      <c r="D60" s="104">
        <v>55.082104471999997</v>
      </c>
      <c r="E60" s="105">
        <v>-6.0727243149776733E-2</v>
      </c>
      <c r="F60" s="104">
        <v>-3.5612491974000022</v>
      </c>
      <c r="G60" s="105">
        <v>1.1113028325221393E-3</v>
      </c>
      <c r="H60" s="104">
        <v>12.319167431</v>
      </c>
      <c r="I60" s="104">
        <v>12.158336546999999</v>
      </c>
      <c r="J60" s="105">
        <v>-1.3055337132222511E-2</v>
      </c>
      <c r="K60" s="106">
        <v>-0.16083088400000101</v>
      </c>
      <c r="L60" s="105">
        <v>1.2744708731428785E-3</v>
      </c>
    </row>
    <row r="61" spans="1:12" x14ac:dyDescent="0.15">
      <c r="A61" s="93">
        <v>54</v>
      </c>
      <c r="B61" s="98" t="s">
        <v>229</v>
      </c>
      <c r="C61" s="99">
        <v>36.245855780100001</v>
      </c>
      <c r="D61" s="99">
        <v>45.989815664199995</v>
      </c>
      <c r="E61" s="237">
        <v>0.26882962684660083</v>
      </c>
      <c r="F61" s="99">
        <v>9.7439598840999935</v>
      </c>
      <c r="G61" s="100">
        <v>9.2786237753092113E-4</v>
      </c>
      <c r="H61" s="99">
        <v>9.6807704500000007</v>
      </c>
      <c r="I61" s="99">
        <v>8.9232460600000003</v>
      </c>
      <c r="J61" s="237">
        <v>-7.8250423756303422E-2</v>
      </c>
      <c r="K61" s="101">
        <v>-0.75752439000000038</v>
      </c>
      <c r="L61" s="102">
        <v>9.3535963191963378E-4</v>
      </c>
    </row>
    <row r="62" spans="1:12" x14ac:dyDescent="0.15">
      <c r="A62" s="93">
        <v>55</v>
      </c>
      <c r="B62" s="108" t="s">
        <v>227</v>
      </c>
      <c r="C62" s="109">
        <v>32.066118959999997</v>
      </c>
      <c r="D62" s="109">
        <v>35.610622649999996</v>
      </c>
      <c r="E62" s="239">
        <v>0.11053734611355659</v>
      </c>
      <c r="F62" s="109">
        <v>3.5445036899999991</v>
      </c>
      <c r="G62" s="195">
        <v>7.1845813078799258E-4</v>
      </c>
      <c r="H62" s="109">
        <v>4.3295411799999997</v>
      </c>
      <c r="I62" s="109">
        <v>5.7248359999999998</v>
      </c>
      <c r="J62" s="239">
        <v>0.32227313749675446</v>
      </c>
      <c r="K62" s="110">
        <v>1.3952948200000002</v>
      </c>
      <c r="L62" s="196">
        <v>6.0009333573843738E-4</v>
      </c>
    </row>
    <row r="63" spans="1:12" x14ac:dyDescent="0.15">
      <c r="A63" s="93">
        <v>56</v>
      </c>
      <c r="B63" s="111" t="s">
        <v>228</v>
      </c>
      <c r="C63" s="112">
        <v>49.011108627200002</v>
      </c>
      <c r="D63" s="112">
        <v>34.958462028999996</v>
      </c>
      <c r="E63" s="240">
        <v>-0.28672370390742641</v>
      </c>
      <c r="F63" s="112">
        <v>-14.052646598200006</v>
      </c>
      <c r="G63" s="197">
        <v>7.0530053718615207E-4</v>
      </c>
      <c r="H63" s="112">
        <v>14.20757287</v>
      </c>
      <c r="I63" s="112">
        <v>10.352338639999999</v>
      </c>
      <c r="J63" s="240">
        <v>-0.27135065681348858</v>
      </c>
      <c r="K63" s="113">
        <v>-3.8552342300000007</v>
      </c>
      <c r="L63" s="198">
        <v>1.0851611167850953E-3</v>
      </c>
    </row>
    <row r="64" spans="1:12" s="120" customFormat="1" ht="11.25" thickBot="1" x14ac:dyDescent="0.2">
      <c r="A64" s="114"/>
      <c r="B64" s="115" t="s">
        <v>19</v>
      </c>
      <c r="C64" s="116">
        <v>44226.662315399997</v>
      </c>
      <c r="D64" s="116">
        <v>49565.341561299996</v>
      </c>
      <c r="E64" s="238">
        <v>0.12071178258552506</v>
      </c>
      <c r="F64" s="116">
        <v>5338.6792458999989</v>
      </c>
      <c r="G64" s="117">
        <v>1</v>
      </c>
      <c r="H64" s="116">
        <v>8728.4437376999995</v>
      </c>
      <c r="I64" s="116">
        <v>9539.9093092000003</v>
      </c>
      <c r="J64" s="238">
        <v>9.2967955787480072E-2</v>
      </c>
      <c r="K64" s="118">
        <v>811.46557150000081</v>
      </c>
      <c r="L64" s="119">
        <v>1</v>
      </c>
    </row>
    <row r="66" spans="2:12" x14ac:dyDescent="0.15">
      <c r="B66" s="227"/>
      <c r="C66" s="227"/>
      <c r="D66" s="227"/>
      <c r="E66" s="227"/>
      <c r="F66" s="227"/>
      <c r="G66" s="227"/>
    </row>
    <row r="67" spans="2:12" s="2" customFormat="1" ht="12" x14ac:dyDescent="0.2">
      <c r="B67" s="209" t="s">
        <v>89</v>
      </c>
      <c r="C67" s="209"/>
      <c r="D67" s="209"/>
      <c r="E67" s="209"/>
      <c r="F67" s="209"/>
      <c r="G67" s="209"/>
    </row>
    <row r="68" spans="2:12" s="2" customFormat="1" ht="12" x14ac:dyDescent="0.2">
      <c r="B68" s="204" t="s">
        <v>88</v>
      </c>
      <c r="C68" s="204"/>
      <c r="D68" s="204"/>
      <c r="E68" s="204"/>
      <c r="F68" s="204"/>
      <c r="G68" s="204"/>
      <c r="H68" s="204"/>
      <c r="I68" s="204"/>
      <c r="J68" s="204"/>
      <c r="K68" s="204"/>
      <c r="L68" s="204"/>
    </row>
  </sheetData>
  <mergeCells count="8">
    <mergeCell ref="B67:G67"/>
    <mergeCell ref="B68:L68"/>
    <mergeCell ref="H6:L6"/>
    <mergeCell ref="B66:G66"/>
    <mergeCell ref="B2:G2"/>
    <mergeCell ref="B3:G3"/>
    <mergeCell ref="C6:G6"/>
    <mergeCell ref="B6:B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4C31-631C-4AF5-83F4-2CFAECBC0335}">
  <sheetPr>
    <tabColor rgb="FFFF1D3D"/>
  </sheetPr>
  <dimension ref="A2:L55"/>
  <sheetViews>
    <sheetView showGridLines="0" topLeftCell="A5" workbookViewId="0">
      <selection activeCell="J8" sqref="J8:J51"/>
    </sheetView>
  </sheetViews>
  <sheetFormatPr baseColWidth="10" defaultColWidth="11.42578125" defaultRowHeight="10.5" x14ac:dyDescent="0.15"/>
  <cols>
    <col min="1" max="1" width="11.42578125" style="88"/>
    <col min="2" max="2" width="44.140625" style="88" customWidth="1"/>
    <col min="3" max="3" width="11.42578125" style="88" customWidth="1"/>
    <col min="4" max="16384" width="11.42578125" style="88"/>
  </cols>
  <sheetData>
    <row r="2" spans="1:12" ht="12" x14ac:dyDescent="0.2">
      <c r="A2" s="6" t="s">
        <v>4</v>
      </c>
      <c r="B2" s="210" t="s">
        <v>80</v>
      </c>
      <c r="C2" s="210"/>
      <c r="D2" s="210"/>
      <c r="E2" s="210"/>
      <c r="F2" s="210"/>
      <c r="G2" s="210"/>
    </row>
    <row r="3" spans="1:12" ht="12" x14ac:dyDescent="0.2">
      <c r="A3" s="6"/>
      <c r="B3" s="210" t="s">
        <v>76</v>
      </c>
      <c r="C3" s="210"/>
      <c r="D3" s="210"/>
      <c r="E3" s="210"/>
      <c r="F3" s="210"/>
      <c r="G3" s="210"/>
    </row>
    <row r="6" spans="1:12" ht="12.75" customHeight="1" x14ac:dyDescent="0.15">
      <c r="B6" s="231" t="s">
        <v>20</v>
      </c>
      <c r="C6" s="228" t="str">
        <f>CONCATENATE("enero-",H6)</f>
        <v>enero-mayo</v>
      </c>
      <c r="D6" s="229"/>
      <c r="E6" s="229"/>
      <c r="F6" s="229"/>
      <c r="G6" s="230"/>
      <c r="H6" s="224" t="s">
        <v>124</v>
      </c>
      <c r="I6" s="225"/>
      <c r="J6" s="225"/>
      <c r="K6" s="225"/>
      <c r="L6" s="226"/>
    </row>
    <row r="7" spans="1:12" ht="21.75" thickBot="1" x14ac:dyDescent="0.2">
      <c r="B7" s="232"/>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21" t="s">
        <v>234</v>
      </c>
      <c r="C8" s="122">
        <v>1654.9682966400001</v>
      </c>
      <c r="D8" s="122">
        <v>2212.72478993</v>
      </c>
      <c r="E8" s="123">
        <v>0.33701944286327734</v>
      </c>
      <c r="F8" s="122">
        <v>557.75649328999998</v>
      </c>
      <c r="G8" s="123">
        <v>5.8035520696710134E-2</v>
      </c>
      <c r="H8" s="122">
        <v>285.25762893000001</v>
      </c>
      <c r="I8" s="122">
        <v>413.58440094000002</v>
      </c>
      <c r="J8" s="123">
        <v>0.44986271705108516</v>
      </c>
      <c r="K8" s="124">
        <v>128.32677201000001</v>
      </c>
      <c r="L8" s="123">
        <v>5.4053248707487275E-2</v>
      </c>
    </row>
    <row r="9" spans="1:12" x14ac:dyDescent="0.15">
      <c r="A9" s="93">
        <v>2</v>
      </c>
      <c r="B9" s="125" t="s">
        <v>233</v>
      </c>
      <c r="C9" s="99">
        <v>1846.49147481</v>
      </c>
      <c r="D9" s="99">
        <v>2136.9653315300002</v>
      </c>
      <c r="E9" s="237">
        <v>0.15731123630012389</v>
      </c>
      <c r="F9" s="99">
        <v>290.47385672000019</v>
      </c>
      <c r="G9" s="100">
        <v>5.6048495633333938E-2</v>
      </c>
      <c r="H9" s="99">
        <v>225.22348779000001</v>
      </c>
      <c r="I9" s="99">
        <v>473.5282742</v>
      </c>
      <c r="J9" s="237">
        <v>1.1024817564388361</v>
      </c>
      <c r="K9" s="107">
        <v>248.30478640999999</v>
      </c>
      <c r="L9" s="102">
        <v>6.1887589370357043E-2</v>
      </c>
    </row>
    <row r="10" spans="1:12" x14ac:dyDescent="0.15">
      <c r="A10" s="93">
        <v>3</v>
      </c>
      <c r="B10" s="121" t="s">
        <v>230</v>
      </c>
      <c r="C10" s="126">
        <v>2101.4312704700001</v>
      </c>
      <c r="D10" s="126">
        <v>2002.20613976</v>
      </c>
      <c r="E10" s="128">
        <v>-4.7217880548530933E-2</v>
      </c>
      <c r="F10" s="126">
        <v>-99.22513071000003</v>
      </c>
      <c r="G10" s="128">
        <v>5.2514020899452916E-2</v>
      </c>
      <c r="H10" s="126">
        <v>460.56980120999998</v>
      </c>
      <c r="I10" s="126">
        <v>469.67400515000003</v>
      </c>
      <c r="J10" s="128">
        <v>1.9767262022133636E-2</v>
      </c>
      <c r="K10" s="129">
        <v>9.1042039400000476</v>
      </c>
      <c r="L10" s="128">
        <v>6.1383857210556739E-2</v>
      </c>
    </row>
    <row r="11" spans="1:12" x14ac:dyDescent="0.15">
      <c r="A11" s="93">
        <v>4</v>
      </c>
      <c r="B11" s="125" t="s">
        <v>231</v>
      </c>
      <c r="C11" s="99">
        <v>1866.9735184400001</v>
      </c>
      <c r="D11" s="99">
        <v>1944.4647856099998</v>
      </c>
      <c r="E11" s="237">
        <v>4.1506355823809127E-2</v>
      </c>
      <c r="F11" s="99">
        <v>77.491267169999674</v>
      </c>
      <c r="G11" s="100">
        <v>5.0999576098599744E-2</v>
      </c>
      <c r="H11" s="99">
        <v>400.44894907000003</v>
      </c>
      <c r="I11" s="99">
        <v>392.30911487999998</v>
      </c>
      <c r="J11" s="237">
        <v>-2.0326771262364263E-2</v>
      </c>
      <c r="K11" s="107">
        <v>-8.1398341900000446</v>
      </c>
      <c r="L11" s="102">
        <v>5.127268366173026E-2</v>
      </c>
    </row>
    <row r="12" spans="1:12" x14ac:dyDescent="0.15">
      <c r="A12" s="93">
        <v>5</v>
      </c>
      <c r="B12" s="121" t="s">
        <v>232</v>
      </c>
      <c r="C12" s="126">
        <v>1572.9096586999999</v>
      </c>
      <c r="D12" s="126">
        <v>1764.41418204</v>
      </c>
      <c r="E12" s="128">
        <v>0.12175176258900811</v>
      </c>
      <c r="F12" s="126">
        <v>191.50452334000011</v>
      </c>
      <c r="G12" s="128">
        <v>4.6277194635936041E-2</v>
      </c>
      <c r="H12" s="126">
        <v>362.35499167</v>
      </c>
      <c r="I12" s="126">
        <v>355.94127559999998</v>
      </c>
      <c r="J12" s="128">
        <v>-1.770009029112829E-2</v>
      </c>
      <c r="K12" s="129">
        <v>-6.4137160700000209</v>
      </c>
      <c r="L12" s="128">
        <v>4.6519603378509064E-2</v>
      </c>
    </row>
    <row r="13" spans="1:12" x14ac:dyDescent="0.15">
      <c r="A13" s="93">
        <v>6</v>
      </c>
      <c r="B13" s="125" t="s">
        <v>236</v>
      </c>
      <c r="C13" s="99">
        <v>1467.8810610599999</v>
      </c>
      <c r="D13" s="99">
        <v>1429.83344511</v>
      </c>
      <c r="E13" s="237">
        <v>-2.5920094590310083E-2</v>
      </c>
      <c r="F13" s="99">
        <v>-38.047615949999908</v>
      </c>
      <c r="G13" s="100">
        <v>3.750178462056046E-2</v>
      </c>
      <c r="H13" s="99">
        <v>252.76505718000001</v>
      </c>
      <c r="I13" s="99">
        <v>240.50173624000001</v>
      </c>
      <c r="J13" s="237">
        <v>-4.8516678202347396E-2</v>
      </c>
      <c r="K13" s="107">
        <v>-12.26332094</v>
      </c>
      <c r="L13" s="102">
        <v>3.1432278717516624E-2</v>
      </c>
    </row>
    <row r="14" spans="1:12" x14ac:dyDescent="0.15">
      <c r="A14" s="93">
        <v>7</v>
      </c>
      <c r="B14" s="121" t="s">
        <v>235</v>
      </c>
      <c r="C14" s="126">
        <v>1733.3355555000001</v>
      </c>
      <c r="D14" s="126">
        <v>1424.2626134899999</v>
      </c>
      <c r="E14" s="128">
        <v>-0.17831108409983809</v>
      </c>
      <c r="F14" s="126">
        <v>-309.07294201000013</v>
      </c>
      <c r="G14" s="128">
        <v>3.73556724084807E-2</v>
      </c>
      <c r="H14" s="126">
        <v>362.41674588000001</v>
      </c>
      <c r="I14" s="126">
        <v>272.19407572</v>
      </c>
      <c r="J14" s="128">
        <v>-0.24894729944370086</v>
      </c>
      <c r="K14" s="129">
        <v>-90.222670160000007</v>
      </c>
      <c r="L14" s="128">
        <v>3.5574296414850132E-2</v>
      </c>
    </row>
    <row r="15" spans="1:12" x14ac:dyDescent="0.15">
      <c r="A15" s="93">
        <v>8</v>
      </c>
      <c r="B15" s="125" t="s">
        <v>238</v>
      </c>
      <c r="C15" s="99">
        <v>1114.15777116</v>
      </c>
      <c r="D15" s="99">
        <v>1238.27643756</v>
      </c>
      <c r="E15" s="237">
        <v>0.1114013379548342</v>
      </c>
      <c r="F15" s="99">
        <v>124.11866639999994</v>
      </c>
      <c r="G15" s="100">
        <v>3.2477612284777316E-2</v>
      </c>
      <c r="H15" s="99">
        <v>210.61197923</v>
      </c>
      <c r="I15" s="99">
        <v>235.26910569</v>
      </c>
      <c r="J15" s="237">
        <v>0.11707371323391369</v>
      </c>
      <c r="K15" s="107">
        <v>24.657126460000001</v>
      </c>
      <c r="L15" s="102">
        <v>3.0748402149950969E-2</v>
      </c>
    </row>
    <row r="16" spans="1:12" x14ac:dyDescent="0.15">
      <c r="A16" s="93">
        <v>9</v>
      </c>
      <c r="B16" s="121" t="s">
        <v>237</v>
      </c>
      <c r="C16" s="126">
        <v>1147.6964118199999</v>
      </c>
      <c r="D16" s="126">
        <v>1201.3106590500001</v>
      </c>
      <c r="E16" s="128">
        <v>4.6714659624124577E-2</v>
      </c>
      <c r="F16" s="126">
        <v>53.614247230000274</v>
      </c>
      <c r="G16" s="128">
        <v>3.1508070924030428E-2</v>
      </c>
      <c r="H16" s="126">
        <v>270.65599069000001</v>
      </c>
      <c r="I16" s="126">
        <v>260.23149503000002</v>
      </c>
      <c r="J16" s="128">
        <v>-3.8515665710646907E-2</v>
      </c>
      <c r="K16" s="129">
        <v>-10.424495659999991</v>
      </c>
      <c r="L16" s="128">
        <v>3.4010851691716679E-2</v>
      </c>
    </row>
    <row r="17" spans="1:12" x14ac:dyDescent="0.15">
      <c r="A17" s="93">
        <v>10</v>
      </c>
      <c r="B17" s="125" t="s">
        <v>240</v>
      </c>
      <c r="C17" s="99">
        <v>831.06532124</v>
      </c>
      <c r="D17" s="99">
        <v>884.99338329</v>
      </c>
      <c r="E17" s="237">
        <v>6.4890280789885457E-2</v>
      </c>
      <c r="F17" s="99">
        <v>53.928062049999994</v>
      </c>
      <c r="G17" s="100">
        <v>2.3211676411870059E-2</v>
      </c>
      <c r="H17" s="99">
        <v>124.10161003</v>
      </c>
      <c r="I17" s="99">
        <v>162.04118498</v>
      </c>
      <c r="J17" s="237">
        <v>0.30571380130224401</v>
      </c>
      <c r="K17" s="107">
        <v>37.939574949999994</v>
      </c>
      <c r="L17" s="102">
        <v>2.1177908191587151E-2</v>
      </c>
    </row>
    <row r="18" spans="1:12" x14ac:dyDescent="0.15">
      <c r="A18" s="93">
        <v>11</v>
      </c>
      <c r="B18" s="121" t="s">
        <v>241</v>
      </c>
      <c r="C18" s="126">
        <v>725.55833231000008</v>
      </c>
      <c r="D18" s="126">
        <v>799.33239119000007</v>
      </c>
      <c r="E18" s="128">
        <v>0.10167901820536107</v>
      </c>
      <c r="F18" s="126">
        <v>73.774058879999984</v>
      </c>
      <c r="G18" s="128">
        <v>2.0964953139936394E-2</v>
      </c>
      <c r="H18" s="126">
        <v>151.84504428</v>
      </c>
      <c r="I18" s="126">
        <v>145.71107727</v>
      </c>
      <c r="J18" s="128">
        <v>-4.0396227872205315E-2</v>
      </c>
      <c r="K18" s="129">
        <v>-6.1339670099999921</v>
      </c>
      <c r="L18" s="128">
        <v>1.9043651262499683E-2</v>
      </c>
    </row>
    <row r="19" spans="1:12" x14ac:dyDescent="0.15">
      <c r="A19" s="93">
        <v>12</v>
      </c>
      <c r="B19" s="125" t="s">
        <v>244</v>
      </c>
      <c r="C19" s="99">
        <v>638.07097020000003</v>
      </c>
      <c r="D19" s="99">
        <v>743.36910250000005</v>
      </c>
      <c r="E19" s="237">
        <v>0.16502573728905867</v>
      </c>
      <c r="F19" s="99">
        <v>105.29813230000002</v>
      </c>
      <c r="G19" s="100">
        <v>1.9497143580516577E-2</v>
      </c>
      <c r="H19" s="99">
        <v>136.1950142</v>
      </c>
      <c r="I19" s="99">
        <v>146.81363881999999</v>
      </c>
      <c r="J19" s="237">
        <v>7.7966324115262609E-2</v>
      </c>
      <c r="K19" s="107">
        <v>10.618624619999991</v>
      </c>
      <c r="L19" s="102">
        <v>1.9187750105546009E-2</v>
      </c>
    </row>
    <row r="20" spans="1:12" x14ac:dyDescent="0.15">
      <c r="A20" s="93">
        <v>13</v>
      </c>
      <c r="B20" s="121" t="s">
        <v>242</v>
      </c>
      <c r="C20" s="126">
        <v>545.04454432800003</v>
      </c>
      <c r="D20" s="126">
        <v>720.27188937000005</v>
      </c>
      <c r="E20" s="128">
        <v>0.32149178790156041</v>
      </c>
      <c r="F20" s="126">
        <v>175.22734504200002</v>
      </c>
      <c r="G20" s="128">
        <v>1.8891348048807075E-2</v>
      </c>
      <c r="H20" s="126">
        <v>160.6354</v>
      </c>
      <c r="I20" s="126">
        <v>116.92870576</v>
      </c>
      <c r="J20" s="128">
        <v>-0.2720863162167243</v>
      </c>
      <c r="K20" s="129">
        <v>-43.706694240000004</v>
      </c>
      <c r="L20" s="128">
        <v>1.5281950671071845E-2</v>
      </c>
    </row>
    <row r="21" spans="1:12" x14ac:dyDescent="0.15">
      <c r="A21" s="93">
        <v>14</v>
      </c>
      <c r="B21" s="125" t="s">
        <v>239</v>
      </c>
      <c r="C21" s="99">
        <v>836.07850780400008</v>
      </c>
      <c r="D21" s="99">
        <v>690.83894469699999</v>
      </c>
      <c r="E21" s="237">
        <v>-0.17371522141919271</v>
      </c>
      <c r="F21" s="99">
        <v>-145.23956310700009</v>
      </c>
      <c r="G21" s="100">
        <v>1.8119378449375299E-2</v>
      </c>
      <c r="H21" s="99">
        <v>219.20504382999999</v>
      </c>
      <c r="I21" s="99">
        <v>158.08936070999999</v>
      </c>
      <c r="J21" s="237">
        <v>-0.27880600761813223</v>
      </c>
      <c r="K21" s="107">
        <v>-61.11568312</v>
      </c>
      <c r="L21" s="102">
        <v>2.0661426091128088E-2</v>
      </c>
    </row>
    <row r="22" spans="1:12" x14ac:dyDescent="0.15">
      <c r="A22" s="93">
        <v>15</v>
      </c>
      <c r="B22" s="121" t="s">
        <v>243</v>
      </c>
      <c r="C22" s="126">
        <v>666.9563794799999</v>
      </c>
      <c r="D22" s="126">
        <v>653.20214615000009</v>
      </c>
      <c r="E22" s="128">
        <v>-2.0622388139871273E-2</v>
      </c>
      <c r="F22" s="126">
        <v>-13.754233329999806</v>
      </c>
      <c r="G22" s="128">
        <v>1.7132237522056715E-2</v>
      </c>
      <c r="H22" s="126">
        <v>144.40477339</v>
      </c>
      <c r="I22" s="126">
        <v>131.21484083000001</v>
      </c>
      <c r="J22" s="128">
        <v>-9.1340003867998121E-2</v>
      </c>
      <c r="K22" s="129">
        <v>-13.189932559999988</v>
      </c>
      <c r="L22" s="128">
        <v>1.7149071409311423E-2</v>
      </c>
    </row>
    <row r="23" spans="1:12" x14ac:dyDescent="0.15">
      <c r="A23" s="93">
        <v>16</v>
      </c>
      <c r="B23" s="125" t="s">
        <v>245</v>
      </c>
      <c r="C23" s="99">
        <v>513.994510214</v>
      </c>
      <c r="D23" s="99">
        <v>541.72723755600009</v>
      </c>
      <c r="E23" s="237">
        <v>5.3955298725765877E-2</v>
      </c>
      <c r="F23" s="99">
        <v>27.732727342000089</v>
      </c>
      <c r="G23" s="100">
        <v>1.4208464807838774E-2</v>
      </c>
      <c r="H23" s="99">
        <v>112.44949137</v>
      </c>
      <c r="I23" s="99">
        <v>118.32478011000001</v>
      </c>
      <c r="J23" s="237">
        <v>5.2248246465323334E-2</v>
      </c>
      <c r="K23" s="107">
        <v>5.875288740000002</v>
      </c>
      <c r="L23" s="102">
        <v>1.5464410052719658E-2</v>
      </c>
    </row>
    <row r="24" spans="1:12" x14ac:dyDescent="0.15">
      <c r="A24" s="93">
        <v>17</v>
      </c>
      <c r="B24" s="121" t="s">
        <v>251</v>
      </c>
      <c r="C24" s="126">
        <v>398.96351823800001</v>
      </c>
      <c r="D24" s="126">
        <v>505.49708874499999</v>
      </c>
      <c r="E24" s="128">
        <v>0.26702584481282776</v>
      </c>
      <c r="F24" s="126">
        <v>106.53357050699998</v>
      </c>
      <c r="G24" s="128">
        <v>1.3258217600985634E-2</v>
      </c>
      <c r="H24" s="126">
        <v>104.12670711</v>
      </c>
      <c r="I24" s="126">
        <v>83.760147747999994</v>
      </c>
      <c r="J24" s="128">
        <v>-0.19559400203143529</v>
      </c>
      <c r="K24" s="129">
        <v>-20.366559362000004</v>
      </c>
      <c r="L24" s="128">
        <v>1.0946999180114976E-2</v>
      </c>
    </row>
    <row r="25" spans="1:12" x14ac:dyDescent="0.15">
      <c r="A25" s="93">
        <v>18</v>
      </c>
      <c r="B25" s="125" t="s">
        <v>248</v>
      </c>
      <c r="C25" s="99">
        <v>477.52294616199998</v>
      </c>
      <c r="D25" s="99">
        <v>497.82986374200004</v>
      </c>
      <c r="E25" s="237">
        <v>4.2525532528254528E-2</v>
      </c>
      <c r="F25" s="99">
        <v>20.306917580000061</v>
      </c>
      <c r="G25" s="100">
        <v>1.3057121017545624E-2</v>
      </c>
      <c r="H25" s="99">
        <v>96.198263526000005</v>
      </c>
      <c r="I25" s="99">
        <v>101.15171573000001</v>
      </c>
      <c r="J25" s="237">
        <v>5.1492116618728767E-2</v>
      </c>
      <c r="K25" s="107">
        <v>4.9534522040000013</v>
      </c>
      <c r="L25" s="102">
        <v>1.3219983237075572E-2</v>
      </c>
    </row>
    <row r="26" spans="1:12" x14ac:dyDescent="0.15">
      <c r="A26" s="93">
        <v>19</v>
      </c>
      <c r="B26" s="121" t="s">
        <v>191</v>
      </c>
      <c r="C26" s="126">
        <v>367.32371451999995</v>
      </c>
      <c r="D26" s="126">
        <v>449.23839503999994</v>
      </c>
      <c r="E26" s="128">
        <v>0.22300406230793435</v>
      </c>
      <c r="F26" s="126">
        <v>81.91468051999999</v>
      </c>
      <c r="G26" s="128">
        <v>1.1782660135481893E-2</v>
      </c>
      <c r="H26" s="126">
        <v>97.093718949999996</v>
      </c>
      <c r="I26" s="126">
        <v>75.058337300000005</v>
      </c>
      <c r="J26" s="128">
        <v>-0.22694961000873259</v>
      </c>
      <c r="K26" s="129">
        <v>-22.035381649999991</v>
      </c>
      <c r="L26" s="128">
        <v>9.8097195262351108E-3</v>
      </c>
    </row>
    <row r="27" spans="1:12" x14ac:dyDescent="0.15">
      <c r="A27" s="93">
        <v>20</v>
      </c>
      <c r="B27" s="125" t="s">
        <v>247</v>
      </c>
      <c r="C27" s="99">
        <v>397.88579283500007</v>
      </c>
      <c r="D27" s="99">
        <v>432.83066342900003</v>
      </c>
      <c r="E27" s="237">
        <v>8.7826384413004943E-2</v>
      </c>
      <c r="F27" s="99">
        <v>34.944870593999951</v>
      </c>
      <c r="G27" s="100">
        <v>1.1352316853827616E-2</v>
      </c>
      <c r="H27" s="99">
        <v>96.513169078000004</v>
      </c>
      <c r="I27" s="99">
        <v>107.63427966</v>
      </c>
      <c r="J27" s="237">
        <v>0.11522894428025809</v>
      </c>
      <c r="K27" s="107">
        <v>11.121110582</v>
      </c>
      <c r="L27" s="102">
        <v>1.4067219350367258E-2</v>
      </c>
    </row>
    <row r="28" spans="1:12" x14ac:dyDescent="0.15">
      <c r="A28" s="93">
        <v>21</v>
      </c>
      <c r="B28" s="121" t="s">
        <v>246</v>
      </c>
      <c r="C28" s="126">
        <v>493.762218244</v>
      </c>
      <c r="D28" s="126">
        <v>416.942401819</v>
      </c>
      <c r="E28" s="128">
        <v>-0.15558058836133615</v>
      </c>
      <c r="F28" s="126">
        <v>-76.819816424999999</v>
      </c>
      <c r="G28" s="128">
        <v>1.0935598272421443E-2</v>
      </c>
      <c r="H28" s="126">
        <v>82.824785968</v>
      </c>
      <c r="I28" s="126">
        <v>72.892543461000002</v>
      </c>
      <c r="J28" s="128">
        <v>-0.11991872228727996</v>
      </c>
      <c r="K28" s="129">
        <v>-9.932242506999998</v>
      </c>
      <c r="L28" s="128">
        <v>9.526661962258964E-3</v>
      </c>
    </row>
    <row r="29" spans="1:12" x14ac:dyDescent="0.15">
      <c r="A29" s="93">
        <v>22</v>
      </c>
      <c r="B29" s="130" t="s">
        <v>256</v>
      </c>
      <c r="C29" s="99">
        <v>319.65830288999996</v>
      </c>
      <c r="D29" s="99">
        <v>400.24513616000002</v>
      </c>
      <c r="E29" s="237">
        <v>0.25210305048053572</v>
      </c>
      <c r="F29" s="99">
        <v>80.586833270000056</v>
      </c>
      <c r="G29" s="100">
        <v>1.049766106886979E-2</v>
      </c>
      <c r="H29" s="99">
        <v>60.05494753</v>
      </c>
      <c r="I29" s="99">
        <v>88.211393970000003</v>
      </c>
      <c r="J29" s="237">
        <v>0.46884474299031997</v>
      </c>
      <c r="K29" s="107">
        <v>28.156446440000003</v>
      </c>
      <c r="L29" s="102">
        <v>1.1528753033860865E-2</v>
      </c>
    </row>
    <row r="30" spans="1:12" x14ac:dyDescent="0.15">
      <c r="A30" s="93">
        <v>23</v>
      </c>
      <c r="B30" s="121" t="s">
        <v>252</v>
      </c>
      <c r="C30" s="126">
        <v>345.98487449899994</v>
      </c>
      <c r="D30" s="126">
        <v>360.30953700800001</v>
      </c>
      <c r="E30" s="128">
        <v>4.1402568623101654E-2</v>
      </c>
      <c r="F30" s="126">
        <v>14.324662509000063</v>
      </c>
      <c r="G30" s="128">
        <v>9.4502270175729104E-3</v>
      </c>
      <c r="H30" s="126">
        <v>64.473540116999999</v>
      </c>
      <c r="I30" s="126">
        <v>65.876029477000003</v>
      </c>
      <c r="J30" s="128">
        <v>2.1752944812009956E-2</v>
      </c>
      <c r="K30" s="129">
        <v>1.4024893600000041</v>
      </c>
      <c r="L30" s="128">
        <v>8.6096414591289739E-3</v>
      </c>
    </row>
    <row r="31" spans="1:12" x14ac:dyDescent="0.15">
      <c r="A31" s="93">
        <v>24</v>
      </c>
      <c r="B31" s="125" t="s">
        <v>250</v>
      </c>
      <c r="C31" s="99">
        <v>381.70982338300001</v>
      </c>
      <c r="D31" s="99">
        <v>359.79302109500003</v>
      </c>
      <c r="E31" s="237">
        <v>-5.7417443684725677E-2</v>
      </c>
      <c r="F31" s="99">
        <v>-21.916802287999985</v>
      </c>
      <c r="G31" s="100">
        <v>9.436679797378375E-3</v>
      </c>
      <c r="H31" s="99">
        <v>76.245695484999999</v>
      </c>
      <c r="I31" s="99">
        <v>69.635776753000002</v>
      </c>
      <c r="J31" s="237">
        <v>-8.6692352793875216E-2</v>
      </c>
      <c r="K31" s="107">
        <v>-6.609918731999997</v>
      </c>
      <c r="L31" s="102">
        <v>9.1010201332884181E-3</v>
      </c>
    </row>
    <row r="32" spans="1:12" x14ac:dyDescent="0.15">
      <c r="A32" s="93">
        <v>25</v>
      </c>
      <c r="B32" s="121" t="s">
        <v>255</v>
      </c>
      <c r="C32" s="126">
        <v>368.02955496899995</v>
      </c>
      <c r="D32" s="126">
        <v>350.72215904100005</v>
      </c>
      <c r="E32" s="128">
        <v>-4.70271903283902E-2</v>
      </c>
      <c r="F32" s="126">
        <v>-17.307395927999892</v>
      </c>
      <c r="G32" s="128">
        <v>9.1987685104132338E-3</v>
      </c>
      <c r="H32" s="126">
        <v>73.419213530999997</v>
      </c>
      <c r="I32" s="126">
        <v>69.498722060999995</v>
      </c>
      <c r="J32" s="128">
        <v>-5.3398712427566997E-2</v>
      </c>
      <c r="K32" s="129">
        <v>-3.9204914700000018</v>
      </c>
      <c r="L32" s="128">
        <v>9.0831078248542352E-3</v>
      </c>
    </row>
    <row r="33" spans="1:12" x14ac:dyDescent="0.15">
      <c r="A33" s="93">
        <v>26</v>
      </c>
      <c r="B33" s="125" t="s">
        <v>249</v>
      </c>
      <c r="C33" s="99">
        <v>364.96878817999999</v>
      </c>
      <c r="D33" s="99">
        <v>334.89894049399999</v>
      </c>
      <c r="E33" s="237">
        <v>-8.2390189681561976E-2</v>
      </c>
      <c r="F33" s="99">
        <v>-30.069847686000003</v>
      </c>
      <c r="G33" s="100">
        <v>8.7837558836047994E-3</v>
      </c>
      <c r="H33" s="99">
        <v>72.355546661999995</v>
      </c>
      <c r="I33" s="99">
        <v>67.937685139999999</v>
      </c>
      <c r="J33" s="237">
        <v>-6.1057675960040636E-2</v>
      </c>
      <c r="K33" s="107">
        <v>-4.4178615219999955</v>
      </c>
      <c r="L33" s="102">
        <v>8.8790887256314285E-3</v>
      </c>
    </row>
    <row r="34" spans="1:12" x14ac:dyDescent="0.15">
      <c r="A34" s="93">
        <v>27</v>
      </c>
      <c r="B34" s="121" t="s">
        <v>258</v>
      </c>
      <c r="C34" s="126">
        <v>336.806108714</v>
      </c>
      <c r="D34" s="126">
        <v>316.05433332199999</v>
      </c>
      <c r="E34" s="128">
        <v>-6.1613417497784928E-2</v>
      </c>
      <c r="F34" s="126">
        <v>-20.751775392000013</v>
      </c>
      <c r="G34" s="128">
        <v>8.2894980371120246E-3</v>
      </c>
      <c r="H34" s="126">
        <v>90.157244637000005</v>
      </c>
      <c r="I34" s="126">
        <v>57.178974467000003</v>
      </c>
      <c r="J34" s="128">
        <v>-0.36578613624207756</v>
      </c>
      <c r="K34" s="129">
        <v>-32.978270170000002</v>
      </c>
      <c r="L34" s="128">
        <v>7.4729833153262338E-3</v>
      </c>
    </row>
    <row r="35" spans="1:12" x14ac:dyDescent="0.15">
      <c r="A35" s="93">
        <v>28</v>
      </c>
      <c r="B35" s="125" t="s">
        <v>257</v>
      </c>
      <c r="C35" s="99">
        <v>355.89053297299995</v>
      </c>
      <c r="D35" s="99">
        <v>308.68571856599999</v>
      </c>
      <c r="E35" s="237">
        <v>-0.13263857853330763</v>
      </c>
      <c r="F35" s="99">
        <v>-47.204814406999958</v>
      </c>
      <c r="G35" s="100">
        <v>8.0962334268341925E-3</v>
      </c>
      <c r="H35" s="99">
        <v>67.294050729999995</v>
      </c>
      <c r="I35" s="99">
        <v>64.489026202000005</v>
      </c>
      <c r="J35" s="237">
        <v>-4.1683098246744321E-2</v>
      </c>
      <c r="K35" s="107">
        <v>-2.8050245279999899</v>
      </c>
      <c r="L35" s="102">
        <v>8.4283676180187256E-3</v>
      </c>
    </row>
    <row r="36" spans="1:12" x14ac:dyDescent="0.15">
      <c r="A36" s="93">
        <v>29</v>
      </c>
      <c r="B36" s="121" t="s">
        <v>253</v>
      </c>
      <c r="C36" s="126">
        <v>341.02801180000006</v>
      </c>
      <c r="D36" s="126">
        <v>306.53307146999998</v>
      </c>
      <c r="E36" s="128">
        <v>-0.10114987372424422</v>
      </c>
      <c r="F36" s="126">
        <v>-34.494940330000077</v>
      </c>
      <c r="G36" s="128">
        <v>8.0397736286427629E-3</v>
      </c>
      <c r="H36" s="126">
        <v>69.299210720000005</v>
      </c>
      <c r="I36" s="126">
        <v>66.715970589999998</v>
      </c>
      <c r="J36" s="128">
        <v>-3.7276616907477633E-2</v>
      </c>
      <c r="K36" s="129">
        <v>-2.5832401300000072</v>
      </c>
      <c r="L36" s="128">
        <v>8.7194172286634217E-3</v>
      </c>
    </row>
    <row r="37" spans="1:12" x14ac:dyDescent="0.15">
      <c r="A37" s="93">
        <v>30</v>
      </c>
      <c r="B37" s="125" t="s">
        <v>262</v>
      </c>
      <c r="C37" s="99">
        <v>199.19363356590003</v>
      </c>
      <c r="D37" s="99">
        <v>302.39301169620001</v>
      </c>
      <c r="E37" s="237">
        <v>0.5180857253460267</v>
      </c>
      <c r="F37" s="99">
        <v>103.19937813029998</v>
      </c>
      <c r="G37" s="100">
        <v>7.9311878136415267E-3</v>
      </c>
      <c r="H37" s="99">
        <v>57.721927000999997</v>
      </c>
      <c r="I37" s="99">
        <v>0.61271801520000002</v>
      </c>
      <c r="J37" s="237">
        <v>-0.9893850041564034</v>
      </c>
      <c r="K37" s="107">
        <v>-57.109208985799995</v>
      </c>
      <c r="L37" s="102">
        <v>8.0078937184017011E-5</v>
      </c>
    </row>
    <row r="38" spans="1:12" x14ac:dyDescent="0.15">
      <c r="A38" s="93">
        <v>31</v>
      </c>
      <c r="B38" s="121" t="s">
        <v>259</v>
      </c>
      <c r="C38" s="126">
        <v>290.544068584</v>
      </c>
      <c r="D38" s="126">
        <v>292.97642544400003</v>
      </c>
      <c r="E38" s="128">
        <v>8.3717312552771261E-3</v>
      </c>
      <c r="F38" s="126">
        <v>2.4323568600000272</v>
      </c>
      <c r="G38" s="128">
        <v>7.6842088450779777E-3</v>
      </c>
      <c r="H38" s="126">
        <v>65.363160113999996</v>
      </c>
      <c r="I38" s="126">
        <v>63.384389057</v>
      </c>
      <c r="J38" s="128">
        <v>-3.0273491268610897E-2</v>
      </c>
      <c r="K38" s="129">
        <v>-1.9787710569999959</v>
      </c>
      <c r="L38" s="128">
        <v>8.2839975059097928E-3</v>
      </c>
    </row>
    <row r="39" spans="1:12" x14ac:dyDescent="0.15">
      <c r="A39" s="93">
        <v>32</v>
      </c>
      <c r="B39" s="125" t="s">
        <v>260</v>
      </c>
      <c r="C39" s="99">
        <v>248.879463063</v>
      </c>
      <c r="D39" s="99">
        <v>278.42452768600003</v>
      </c>
      <c r="E39" s="237">
        <v>0.11871234476072923</v>
      </c>
      <c r="F39" s="99">
        <v>29.54506462300003</v>
      </c>
      <c r="G39" s="100">
        <v>7.3025405204159054E-3</v>
      </c>
      <c r="H39" s="99">
        <v>53.581509777000001</v>
      </c>
      <c r="I39" s="99">
        <v>53.728822874999999</v>
      </c>
      <c r="J39" s="237">
        <v>2.7493271207381653E-3</v>
      </c>
      <c r="K39" s="107">
        <v>0.14731309799999792</v>
      </c>
      <c r="L39" s="102">
        <v>7.0220671258929574E-3</v>
      </c>
    </row>
    <row r="40" spans="1:12" x14ac:dyDescent="0.15">
      <c r="A40" s="93">
        <v>33</v>
      </c>
      <c r="B40" s="121" t="s">
        <v>261</v>
      </c>
      <c r="C40" s="126">
        <v>209.60950171100001</v>
      </c>
      <c r="D40" s="126">
        <v>247.71455206899998</v>
      </c>
      <c r="E40" s="128">
        <v>0.18179066333804594</v>
      </c>
      <c r="F40" s="126">
        <v>38.105050357999971</v>
      </c>
      <c r="G40" s="128">
        <v>6.4970768524410683E-3</v>
      </c>
      <c r="H40" s="126">
        <v>45.027433737999999</v>
      </c>
      <c r="I40" s="126">
        <v>75.970209173000001</v>
      </c>
      <c r="J40" s="128">
        <v>0.68719828927062454</v>
      </c>
      <c r="K40" s="129">
        <v>30.942775435000001</v>
      </c>
      <c r="L40" s="128">
        <v>9.9288962578250959E-3</v>
      </c>
    </row>
    <row r="41" spans="1:12" x14ac:dyDescent="0.15">
      <c r="A41" s="93">
        <v>34</v>
      </c>
      <c r="B41" s="125" t="s">
        <v>268</v>
      </c>
      <c r="C41" s="99">
        <v>139.25484301029999</v>
      </c>
      <c r="D41" s="99">
        <v>209.92287435680004</v>
      </c>
      <c r="E41" s="237">
        <v>0.5074727012637763</v>
      </c>
      <c r="F41" s="99">
        <v>70.668031346500044</v>
      </c>
      <c r="G41" s="100">
        <v>5.5058737421350805E-3</v>
      </c>
      <c r="H41" s="99">
        <v>22.518905474</v>
      </c>
      <c r="I41" s="99">
        <v>35.023950677000002</v>
      </c>
      <c r="J41" s="237">
        <v>0.55531318862003065</v>
      </c>
      <c r="K41" s="107">
        <v>12.505045203000002</v>
      </c>
      <c r="L41" s="102">
        <v>4.5774412970118151E-3</v>
      </c>
    </row>
    <row r="42" spans="1:12" x14ac:dyDescent="0.15">
      <c r="A42" s="93">
        <v>35</v>
      </c>
      <c r="B42" s="121" t="s">
        <v>265</v>
      </c>
      <c r="C42" s="126">
        <v>181.11267813400002</v>
      </c>
      <c r="D42" s="126">
        <v>184.20775064599999</v>
      </c>
      <c r="E42" s="128">
        <v>1.7089209567703545E-2</v>
      </c>
      <c r="F42" s="126">
        <v>3.0950725119999731</v>
      </c>
      <c r="G42" s="128">
        <v>4.8314154447777263E-3</v>
      </c>
      <c r="H42" s="126">
        <v>41.535877773000003</v>
      </c>
      <c r="I42" s="126">
        <v>34.205666946999997</v>
      </c>
      <c r="J42" s="128">
        <v>-0.17647901570928004</v>
      </c>
      <c r="K42" s="129">
        <v>-7.3302108260000054</v>
      </c>
      <c r="L42" s="128">
        <v>4.4704960305306518E-3</v>
      </c>
    </row>
    <row r="43" spans="1:12" x14ac:dyDescent="0.15">
      <c r="A43" s="93">
        <v>36</v>
      </c>
      <c r="B43" s="125" t="s">
        <v>263</v>
      </c>
      <c r="C43" s="99">
        <v>238.21027667599998</v>
      </c>
      <c r="D43" s="99">
        <v>182.68076237299999</v>
      </c>
      <c r="E43" s="237">
        <v>-0.23311132952726499</v>
      </c>
      <c r="F43" s="99">
        <v>-55.529514302999985</v>
      </c>
      <c r="G43" s="100">
        <v>4.7913654756515933E-3</v>
      </c>
      <c r="H43" s="99">
        <v>40.527863736999997</v>
      </c>
      <c r="I43" s="99">
        <v>41.959221884000002</v>
      </c>
      <c r="J43" s="237">
        <v>3.5317877998421121E-2</v>
      </c>
      <c r="K43" s="107">
        <v>1.4313581470000045</v>
      </c>
      <c r="L43" s="102">
        <v>5.4838438077298894E-3</v>
      </c>
    </row>
    <row r="44" spans="1:12" x14ac:dyDescent="0.15">
      <c r="A44" s="93">
        <v>37</v>
      </c>
      <c r="B44" s="121" t="s">
        <v>264</v>
      </c>
      <c r="C44" s="126">
        <v>208.41735341399999</v>
      </c>
      <c r="D44" s="126">
        <v>162.869034699</v>
      </c>
      <c r="E44" s="128">
        <v>-0.21854379191027762</v>
      </c>
      <c r="F44" s="126">
        <v>-45.548318714999994</v>
      </c>
      <c r="G44" s="128">
        <v>4.2717419161856255E-3</v>
      </c>
      <c r="H44" s="126">
        <v>37.338203206999999</v>
      </c>
      <c r="I44" s="126">
        <v>32.690082023999999</v>
      </c>
      <c r="J44" s="128">
        <v>-0.12448700750893638</v>
      </c>
      <c r="K44" s="129">
        <v>-4.6481211830000007</v>
      </c>
      <c r="L44" s="128">
        <v>4.272417262100211E-3</v>
      </c>
    </row>
    <row r="45" spans="1:12" x14ac:dyDescent="0.15">
      <c r="A45" s="93">
        <v>38</v>
      </c>
      <c r="B45" s="125" t="s">
        <v>254</v>
      </c>
      <c r="C45" s="99">
        <v>244.82477002799999</v>
      </c>
      <c r="D45" s="99">
        <v>159.00059435200001</v>
      </c>
      <c r="E45" s="237">
        <v>-0.35055348225665439</v>
      </c>
      <c r="F45" s="99">
        <v>-85.824175675999982</v>
      </c>
      <c r="G45" s="100">
        <v>4.1702801569808547E-3</v>
      </c>
      <c r="H45" s="99">
        <v>93.557626854999995</v>
      </c>
      <c r="I45" s="99">
        <v>42.313877894000001</v>
      </c>
      <c r="J45" s="237">
        <v>-0.54772390753797084</v>
      </c>
      <c r="K45" s="107">
        <v>-51.243748960999994</v>
      </c>
      <c r="L45" s="102">
        <v>5.5301954338322383E-3</v>
      </c>
    </row>
    <row r="46" spans="1:12" x14ac:dyDescent="0.15">
      <c r="A46" s="93">
        <v>39</v>
      </c>
      <c r="B46" s="121" t="s">
        <v>267</v>
      </c>
      <c r="C46" s="126">
        <v>136.914690828</v>
      </c>
      <c r="D46" s="126">
        <v>130.89157521300001</v>
      </c>
      <c r="E46" s="128">
        <v>-4.3991740978085225E-2</v>
      </c>
      <c r="F46" s="126">
        <v>-6.0231156149999947</v>
      </c>
      <c r="G46" s="128">
        <v>3.433034581105482E-3</v>
      </c>
      <c r="H46" s="126">
        <v>33.388529050000002</v>
      </c>
      <c r="I46" s="126">
        <v>26.241863577</v>
      </c>
      <c r="J46" s="128">
        <v>-0.21404553229337309</v>
      </c>
      <c r="K46" s="129">
        <v>-7.1466654730000023</v>
      </c>
      <c r="L46" s="128">
        <v>3.4296699180424669E-3</v>
      </c>
    </row>
    <row r="47" spans="1:12" x14ac:dyDescent="0.15">
      <c r="A47" s="93">
        <v>40</v>
      </c>
      <c r="B47" s="125" t="s">
        <v>266</v>
      </c>
      <c r="C47" s="99">
        <v>149.01483712300001</v>
      </c>
      <c r="D47" s="99">
        <v>124.78572678699999</v>
      </c>
      <c r="E47" s="237">
        <v>-0.16259528785043598</v>
      </c>
      <c r="F47" s="99">
        <v>-24.229110336000019</v>
      </c>
      <c r="G47" s="100">
        <v>3.272889905947163E-3</v>
      </c>
      <c r="H47" s="99">
        <v>36.685782123999999</v>
      </c>
      <c r="I47" s="99">
        <v>30.525331762</v>
      </c>
      <c r="J47" s="237">
        <v>-0.16792473828627485</v>
      </c>
      <c r="K47" s="107">
        <v>-6.1604503619999988</v>
      </c>
      <c r="L47" s="102">
        <v>3.9894960880048191E-3</v>
      </c>
    </row>
    <row r="48" spans="1:12" x14ac:dyDescent="0.15">
      <c r="A48" s="93">
        <v>41</v>
      </c>
      <c r="B48" s="121" t="s">
        <v>270</v>
      </c>
      <c r="C48" s="126">
        <v>103.402292346</v>
      </c>
      <c r="D48" s="126">
        <v>116.706350375</v>
      </c>
      <c r="E48" s="128">
        <v>0.12866308596411558</v>
      </c>
      <c r="F48" s="126">
        <v>13.304058029000004</v>
      </c>
      <c r="G48" s="128">
        <v>3.0609833827730947E-3</v>
      </c>
      <c r="H48" s="126">
        <v>19.335649411999999</v>
      </c>
      <c r="I48" s="126">
        <v>21.685068261000001</v>
      </c>
      <c r="J48" s="128">
        <v>0.12150710839543444</v>
      </c>
      <c r="K48" s="129">
        <v>2.3494188490000028</v>
      </c>
      <c r="L48" s="128">
        <v>2.8341213674563099E-3</v>
      </c>
    </row>
    <row r="49" spans="1:12" x14ac:dyDescent="0.15">
      <c r="A49" s="93">
        <v>42</v>
      </c>
      <c r="B49" s="125" t="s">
        <v>269</v>
      </c>
      <c r="C49" s="99">
        <v>99.547315765999997</v>
      </c>
      <c r="D49" s="99">
        <v>80.107011172</v>
      </c>
      <c r="E49" s="237">
        <v>-0.19528707976111759</v>
      </c>
      <c r="F49" s="99">
        <v>-19.440304593999997</v>
      </c>
      <c r="G49" s="100">
        <v>2.1010530211356604E-3</v>
      </c>
      <c r="H49" s="99">
        <v>22.200583064</v>
      </c>
      <c r="I49" s="99">
        <v>20.088003618999998</v>
      </c>
      <c r="J49" s="237">
        <v>-9.5158736998476212E-2</v>
      </c>
      <c r="K49" s="107">
        <v>-2.1125794450000015</v>
      </c>
      <c r="L49" s="102">
        <v>2.6253936395735462E-3</v>
      </c>
    </row>
    <row r="50" spans="1:12" x14ac:dyDescent="0.15">
      <c r="A50" s="93">
        <v>43</v>
      </c>
      <c r="B50" s="121" t="s">
        <v>271</v>
      </c>
      <c r="C50" s="126">
        <v>5.1600711800000001</v>
      </c>
      <c r="D50" s="126">
        <v>6.3495568395999999</v>
      </c>
      <c r="E50" s="128">
        <v>0.23051729677884003</v>
      </c>
      <c r="F50" s="126">
        <v>1.1894856595999999</v>
      </c>
      <c r="G50" s="127">
        <v>1.6653667869432633E-4</v>
      </c>
      <c r="H50" s="126">
        <v>4.2612206983999998</v>
      </c>
      <c r="I50" s="131">
        <v>0.21349240589999999</v>
      </c>
      <c r="J50" s="128">
        <v>-0.94989876821443164</v>
      </c>
      <c r="K50" s="129">
        <v>-4.0477282924999995</v>
      </c>
      <c r="L50" s="201">
        <v>2.7902305036273989E-5</v>
      </c>
    </row>
    <row r="51" spans="1:12" ht="11.25" thickBot="1" x14ac:dyDescent="0.2">
      <c r="A51" s="93"/>
      <c r="B51" s="115" t="s">
        <v>19</v>
      </c>
      <c r="C51" s="116">
        <v>36706.2509546</v>
      </c>
      <c r="D51" s="116">
        <v>38127.077406500001</v>
      </c>
      <c r="E51" s="238">
        <v>3.8708024245171391E-2</v>
      </c>
      <c r="F51" s="116">
        <v>1420.8264519000004</v>
      </c>
      <c r="G51" s="117">
        <v>1</v>
      </c>
      <c r="H51" s="116">
        <v>7544.3850742000004</v>
      </c>
      <c r="I51" s="116">
        <v>7651.4254153000002</v>
      </c>
      <c r="J51" s="238">
        <v>1.4188080280532311E-2</v>
      </c>
      <c r="K51" s="118">
        <v>107.04034109999975</v>
      </c>
      <c r="L51" s="119">
        <v>1</v>
      </c>
    </row>
    <row r="53" spans="1:12" x14ac:dyDescent="0.15">
      <c r="B53" s="227"/>
      <c r="C53" s="227"/>
      <c r="D53" s="227"/>
      <c r="E53" s="227"/>
      <c r="F53" s="227"/>
      <c r="G53" s="227"/>
    </row>
    <row r="54" spans="1:12" s="2" customFormat="1" ht="12" x14ac:dyDescent="0.2">
      <c r="B54" s="209" t="s">
        <v>89</v>
      </c>
      <c r="C54" s="209"/>
      <c r="D54" s="209"/>
      <c r="E54" s="209"/>
      <c r="F54" s="209"/>
      <c r="G54" s="209"/>
    </row>
    <row r="55" spans="1:12" s="2" customFormat="1" ht="12" x14ac:dyDescent="0.2">
      <c r="B55" s="204" t="s">
        <v>88</v>
      </c>
      <c r="C55" s="204"/>
      <c r="D55" s="204"/>
      <c r="E55" s="204"/>
      <c r="F55" s="204"/>
      <c r="G55" s="204"/>
      <c r="H55" s="204"/>
      <c r="I55" s="204"/>
      <c r="J55" s="204"/>
      <c r="K55" s="204"/>
      <c r="L55" s="204"/>
    </row>
  </sheetData>
  <mergeCells count="8">
    <mergeCell ref="B54:G54"/>
    <mergeCell ref="B55:L55"/>
    <mergeCell ref="H6:L6"/>
    <mergeCell ref="B2:G2"/>
    <mergeCell ref="B3:G3"/>
    <mergeCell ref="B53:G53"/>
    <mergeCell ref="B6:B7"/>
    <mergeCell ref="C6:G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4BF4-154C-48EE-9536-336FA626BE9A}">
  <sheetPr>
    <tabColor rgb="FFFF1D3D"/>
    <pageSetUpPr fitToPage="1"/>
  </sheetPr>
  <dimension ref="A2:L42"/>
  <sheetViews>
    <sheetView showGridLines="0" workbookViewId="0">
      <selection activeCell="B4" sqref="B4"/>
    </sheetView>
  </sheetViews>
  <sheetFormatPr baseColWidth="10" defaultColWidth="11.42578125" defaultRowHeight="10.5" x14ac:dyDescent="0.15"/>
  <cols>
    <col min="1" max="1" width="11.42578125" style="88"/>
    <col min="2" max="2" width="17" style="88" customWidth="1"/>
    <col min="3" max="16384" width="11.42578125" style="88"/>
  </cols>
  <sheetData>
    <row r="2" spans="1:12" ht="12" x14ac:dyDescent="0.2">
      <c r="A2" s="6" t="s">
        <v>5</v>
      </c>
      <c r="B2" s="210" t="s">
        <v>125</v>
      </c>
      <c r="C2" s="210"/>
      <c r="D2" s="210"/>
      <c r="E2" s="210"/>
      <c r="F2" s="210"/>
      <c r="G2" s="210"/>
      <c r="H2" s="210"/>
      <c r="I2" s="210"/>
      <c r="J2" s="210"/>
      <c r="K2" s="210"/>
      <c r="L2" s="210"/>
    </row>
    <row r="3" spans="1:12" ht="12" x14ac:dyDescent="0.2">
      <c r="A3" s="6"/>
      <c r="B3" s="210" t="s">
        <v>76</v>
      </c>
      <c r="C3" s="210"/>
      <c r="D3" s="210"/>
      <c r="E3" s="210"/>
      <c r="F3" s="210"/>
      <c r="G3" s="210"/>
    </row>
    <row r="6" spans="1:12" ht="12.75" customHeight="1" x14ac:dyDescent="0.15">
      <c r="B6" s="234" t="s">
        <v>283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21</v>
      </c>
      <c r="C8" s="133">
        <v>16292.510871</v>
      </c>
      <c r="D8" s="133">
        <v>19181.511888000001</v>
      </c>
      <c r="E8" s="134">
        <v>0.17732079725920591</v>
      </c>
      <c r="F8" s="133">
        <v>2889.0010170000005</v>
      </c>
      <c r="G8" s="134">
        <v>0.34430591152988238</v>
      </c>
      <c r="H8" s="133">
        <v>3197.987224</v>
      </c>
      <c r="I8" s="133">
        <v>2747.83718</v>
      </c>
      <c r="J8" s="134">
        <v>-0.14076042600225225</v>
      </c>
      <c r="K8" s="133">
        <v>-450.15004399999998</v>
      </c>
      <c r="L8" s="134">
        <v>0.27543547123270568</v>
      </c>
    </row>
    <row r="9" spans="1:12" x14ac:dyDescent="0.15">
      <c r="A9" s="93">
        <v>2</v>
      </c>
      <c r="B9" s="135" t="s">
        <v>22</v>
      </c>
      <c r="C9" s="136">
        <v>8103.3758289999996</v>
      </c>
      <c r="D9" s="136">
        <v>9167.0401129999991</v>
      </c>
      <c r="E9" s="137">
        <v>0.13126187239068998</v>
      </c>
      <c r="F9" s="136">
        <v>1063.6642839999995</v>
      </c>
      <c r="G9" s="137">
        <v>0.16454730578938503</v>
      </c>
      <c r="H9" s="136">
        <v>1711.1092880000001</v>
      </c>
      <c r="I9" s="136">
        <v>1601.4111310000001</v>
      </c>
      <c r="J9" s="137">
        <v>-6.4109380838098806E-2</v>
      </c>
      <c r="K9" s="136">
        <v>-109.69815700000004</v>
      </c>
      <c r="L9" s="137">
        <v>0.16052094815322546</v>
      </c>
    </row>
    <row r="10" spans="1:12" x14ac:dyDescent="0.15">
      <c r="A10" s="93">
        <v>3</v>
      </c>
      <c r="B10" s="132" t="s">
        <v>23</v>
      </c>
      <c r="C10" s="133">
        <v>3999.5454329999998</v>
      </c>
      <c r="D10" s="133">
        <v>5396.8420390000001</v>
      </c>
      <c r="E10" s="134">
        <v>0.349363853819735</v>
      </c>
      <c r="F10" s="133">
        <v>1397.2966060000003</v>
      </c>
      <c r="G10" s="134">
        <v>9.6872688058711173E-2</v>
      </c>
      <c r="H10" s="133">
        <v>986.73627499999998</v>
      </c>
      <c r="I10" s="133">
        <v>1096.3044629999999</v>
      </c>
      <c r="J10" s="134">
        <v>0.11104100535880268</v>
      </c>
      <c r="K10" s="133">
        <v>109.56818799999996</v>
      </c>
      <c r="L10" s="134">
        <v>0.10989047625482794</v>
      </c>
    </row>
    <row r="11" spans="1:12" x14ac:dyDescent="0.15">
      <c r="A11" s="93">
        <v>4</v>
      </c>
      <c r="B11" s="135" t="s">
        <v>24</v>
      </c>
      <c r="C11" s="136">
        <v>4088.715471</v>
      </c>
      <c r="D11" s="136">
        <v>5038.6030709999995</v>
      </c>
      <c r="E11" s="137">
        <v>0.23231932051453819</v>
      </c>
      <c r="F11" s="136">
        <v>949.88759999999957</v>
      </c>
      <c r="G11" s="137">
        <v>9.044234017252975E-2</v>
      </c>
      <c r="H11" s="136">
        <v>838.81278899999995</v>
      </c>
      <c r="I11" s="136">
        <v>1140.7691359999999</v>
      </c>
      <c r="J11" s="137">
        <v>0.35998061898886946</v>
      </c>
      <c r="K11" s="136">
        <v>301.95634699999994</v>
      </c>
      <c r="L11" s="137">
        <v>0.11434749002918961</v>
      </c>
    </row>
    <row r="12" spans="1:12" x14ac:dyDescent="0.15">
      <c r="A12" s="93">
        <v>5</v>
      </c>
      <c r="B12" s="132" t="s">
        <v>26</v>
      </c>
      <c r="C12" s="133">
        <v>1963.6806690000001</v>
      </c>
      <c r="D12" s="133">
        <v>2931.4825390000001</v>
      </c>
      <c r="E12" s="134">
        <v>0.49285094327116385</v>
      </c>
      <c r="F12" s="133">
        <v>967.80187000000001</v>
      </c>
      <c r="G12" s="134">
        <v>5.2619771247321034E-2</v>
      </c>
      <c r="H12" s="133">
        <v>487.137585</v>
      </c>
      <c r="I12" s="133">
        <v>751.08333000000005</v>
      </c>
      <c r="J12" s="134">
        <v>0.5418299739692638</v>
      </c>
      <c r="K12" s="133">
        <v>263.94574500000004</v>
      </c>
      <c r="L12" s="134">
        <v>7.5286480741766443E-2</v>
      </c>
    </row>
    <row r="13" spans="1:12" x14ac:dyDescent="0.15">
      <c r="A13" s="93">
        <v>6</v>
      </c>
      <c r="B13" s="135" t="s">
        <v>25</v>
      </c>
      <c r="C13" s="136">
        <v>2714.562551</v>
      </c>
      <c r="D13" s="136">
        <v>2843.674387</v>
      </c>
      <c r="E13" s="137">
        <v>4.756266749220317E-2</v>
      </c>
      <c r="F13" s="136">
        <v>129.11183600000004</v>
      </c>
      <c r="G13" s="137">
        <v>5.1043625112926469E-2</v>
      </c>
      <c r="H13" s="136">
        <v>595.58852200000001</v>
      </c>
      <c r="I13" s="136">
        <v>552.75331700000004</v>
      </c>
      <c r="J13" s="137">
        <v>-7.1920803403259681E-2</v>
      </c>
      <c r="K13" s="136">
        <v>-42.835204999999974</v>
      </c>
      <c r="L13" s="137">
        <v>5.5406437998388305E-2</v>
      </c>
    </row>
    <row r="14" spans="1:12" x14ac:dyDescent="0.15">
      <c r="A14" s="93">
        <v>7</v>
      </c>
      <c r="B14" s="132" t="s">
        <v>29</v>
      </c>
      <c r="C14" s="133">
        <v>1098.451049</v>
      </c>
      <c r="D14" s="133">
        <v>2838.1826879999999</v>
      </c>
      <c r="E14" s="134">
        <v>1.5838044313251869</v>
      </c>
      <c r="F14" s="133">
        <v>1739.7316389999999</v>
      </c>
      <c r="G14" s="134">
        <v>5.0945049753430137E-2</v>
      </c>
      <c r="H14" s="133">
        <v>339.40334000000001</v>
      </c>
      <c r="I14" s="133">
        <v>578.07726300000002</v>
      </c>
      <c r="J14" s="134">
        <v>0.70321618814947429</v>
      </c>
      <c r="K14" s="133">
        <v>238.673923</v>
      </c>
      <c r="L14" s="134">
        <v>5.7944839127374262E-2</v>
      </c>
    </row>
    <row r="15" spans="1:12" x14ac:dyDescent="0.15">
      <c r="A15" s="93">
        <v>8</v>
      </c>
      <c r="B15" s="135" t="s">
        <v>27</v>
      </c>
      <c r="C15" s="136">
        <v>2150.1027859999999</v>
      </c>
      <c r="D15" s="136">
        <v>2362.9448010000001</v>
      </c>
      <c r="E15" s="137">
        <v>9.8991553513572361E-2</v>
      </c>
      <c r="F15" s="136">
        <v>212.84201500000017</v>
      </c>
      <c r="G15" s="137">
        <v>4.2414584854079021E-2</v>
      </c>
      <c r="H15" s="136">
        <v>405.36089900000002</v>
      </c>
      <c r="I15" s="136">
        <v>414.35229500000003</v>
      </c>
      <c r="J15" s="137">
        <v>2.2181211908157028E-2</v>
      </c>
      <c r="K15" s="136">
        <v>8.9913960000000088</v>
      </c>
      <c r="L15" s="137">
        <v>4.1533508775683022E-2</v>
      </c>
    </row>
    <row r="16" spans="1:12" x14ac:dyDescent="0.15">
      <c r="A16" s="93">
        <v>9</v>
      </c>
      <c r="B16" s="132" t="s">
        <v>44</v>
      </c>
      <c r="C16" s="133">
        <v>1748.354493</v>
      </c>
      <c r="D16" s="133">
        <v>1756.5640559999999</v>
      </c>
      <c r="E16" s="134">
        <v>4.6955940759547676E-3</v>
      </c>
      <c r="F16" s="133">
        <v>8.2095629999998891</v>
      </c>
      <c r="G16" s="134">
        <v>3.1530120878535586E-2</v>
      </c>
      <c r="H16" s="133">
        <v>319.78423099999998</v>
      </c>
      <c r="I16" s="133">
        <v>280.356424</v>
      </c>
      <c r="J16" s="134">
        <v>-0.12329503201801084</v>
      </c>
      <c r="K16" s="133">
        <v>-39.427806999999973</v>
      </c>
      <c r="L16" s="134">
        <v>2.8102139500694959E-2</v>
      </c>
    </row>
    <row r="17" spans="1:12" x14ac:dyDescent="0.15">
      <c r="A17" s="93">
        <v>10</v>
      </c>
      <c r="B17" s="135" t="s">
        <v>30</v>
      </c>
      <c r="C17" s="136">
        <v>809.65014499999995</v>
      </c>
      <c r="D17" s="136">
        <v>1305.030653</v>
      </c>
      <c r="E17" s="137">
        <v>0.61184514207676721</v>
      </c>
      <c r="F17" s="136">
        <v>495.38050800000008</v>
      </c>
      <c r="G17" s="137">
        <v>2.3425148715034521E-2</v>
      </c>
      <c r="H17" s="136">
        <v>142.741559</v>
      </c>
      <c r="I17" s="136">
        <v>323.51921700000003</v>
      </c>
      <c r="J17" s="137">
        <v>1.2664682890285657</v>
      </c>
      <c r="K17" s="136">
        <v>180.77765800000003</v>
      </c>
      <c r="L17" s="137">
        <v>3.2428656485109127E-2</v>
      </c>
    </row>
    <row r="18" spans="1:12" x14ac:dyDescent="0.15">
      <c r="A18" s="93">
        <v>11</v>
      </c>
      <c r="B18" s="132" t="s">
        <v>28</v>
      </c>
      <c r="C18" s="133">
        <v>527.234239</v>
      </c>
      <c r="D18" s="133">
        <v>696.93759299999999</v>
      </c>
      <c r="E18" s="134">
        <v>0.32187468386323825</v>
      </c>
      <c r="F18" s="133">
        <v>169.70335399999999</v>
      </c>
      <c r="G18" s="134">
        <v>1.2509948884030698E-2</v>
      </c>
      <c r="H18" s="133">
        <v>113.72061600000001</v>
      </c>
      <c r="I18" s="133">
        <v>83.948515999999998</v>
      </c>
      <c r="J18" s="134">
        <v>-0.26180037575596682</v>
      </c>
      <c r="K18" s="133">
        <v>-29.772100000000009</v>
      </c>
      <c r="L18" s="134">
        <v>8.4147631570173059E-3</v>
      </c>
    </row>
    <row r="19" spans="1:12" x14ac:dyDescent="0.15">
      <c r="A19" s="93">
        <v>12</v>
      </c>
      <c r="B19" s="135" t="s">
        <v>32</v>
      </c>
      <c r="C19" s="136">
        <v>303.06376899999998</v>
      </c>
      <c r="D19" s="136">
        <v>385.51557100000002</v>
      </c>
      <c r="E19" s="137">
        <v>0.27206090081985379</v>
      </c>
      <c r="F19" s="136">
        <v>82.451802000000043</v>
      </c>
      <c r="G19" s="137">
        <v>6.919959743379645E-3</v>
      </c>
      <c r="H19" s="136">
        <v>57.798091999999997</v>
      </c>
      <c r="I19" s="136">
        <v>70.960115000000002</v>
      </c>
      <c r="J19" s="137">
        <v>0.2277241781614523</v>
      </c>
      <c r="K19" s="136">
        <v>13.162023000000005</v>
      </c>
      <c r="L19" s="137">
        <v>7.1128423678116139E-3</v>
      </c>
    </row>
    <row r="20" spans="1:12" x14ac:dyDescent="0.15">
      <c r="A20" s="93">
        <v>13</v>
      </c>
      <c r="B20" s="132" t="s">
        <v>31</v>
      </c>
      <c r="C20" s="133">
        <v>318.1574</v>
      </c>
      <c r="D20" s="133">
        <v>325.29155700000001</v>
      </c>
      <c r="E20" s="134">
        <v>2.2423357118206422E-2</v>
      </c>
      <c r="F20" s="133">
        <v>7.1341570000000161</v>
      </c>
      <c r="G20" s="134">
        <v>5.8389456837303344E-3</v>
      </c>
      <c r="H20" s="133">
        <v>66.242305999999999</v>
      </c>
      <c r="I20" s="133">
        <v>68.649614</v>
      </c>
      <c r="J20" s="134">
        <v>3.6340945014806669E-2</v>
      </c>
      <c r="K20" s="133">
        <v>2.4073080000000004</v>
      </c>
      <c r="L20" s="134">
        <v>6.8812442453498462E-3</v>
      </c>
    </row>
    <row r="21" spans="1:12" x14ac:dyDescent="0.15">
      <c r="A21" s="93">
        <v>14</v>
      </c>
      <c r="B21" s="135" t="s">
        <v>34</v>
      </c>
      <c r="C21" s="136">
        <v>245.38542899999999</v>
      </c>
      <c r="D21" s="136">
        <v>308.91274099999998</v>
      </c>
      <c r="E21" s="137">
        <v>0.25888787390061374</v>
      </c>
      <c r="F21" s="136">
        <v>63.527311999999995</v>
      </c>
      <c r="G21" s="137">
        <v>5.5449478380136885E-3</v>
      </c>
      <c r="H21" s="136">
        <v>46.585566</v>
      </c>
      <c r="I21" s="136">
        <v>52.992294000000001</v>
      </c>
      <c r="J21" s="137">
        <v>0.1375260311316171</v>
      </c>
      <c r="K21" s="136">
        <v>6.4067280000000011</v>
      </c>
      <c r="L21" s="137">
        <v>5.3117985213345436E-3</v>
      </c>
    </row>
    <row r="22" spans="1:12" x14ac:dyDescent="0.15">
      <c r="A22" s="93">
        <v>15</v>
      </c>
      <c r="B22" s="132" t="s">
        <v>33</v>
      </c>
      <c r="C22" s="133">
        <v>263.08385199999998</v>
      </c>
      <c r="D22" s="133">
        <v>178.09055499999999</v>
      </c>
      <c r="E22" s="134">
        <v>-0.32306542706391572</v>
      </c>
      <c r="F22" s="133">
        <v>-84.993296999999984</v>
      </c>
      <c r="G22" s="134">
        <v>3.196704786993256E-3</v>
      </c>
      <c r="H22" s="133">
        <v>39.011735000000002</v>
      </c>
      <c r="I22" s="133">
        <v>22.308816</v>
      </c>
      <c r="J22" s="134">
        <v>-0.42815114477733429</v>
      </c>
      <c r="K22" s="133">
        <v>-16.702919000000001</v>
      </c>
      <c r="L22" s="134">
        <v>2.2361729771789916E-3</v>
      </c>
    </row>
    <row r="23" spans="1:12" x14ac:dyDescent="0.15">
      <c r="A23" s="93">
        <v>16</v>
      </c>
      <c r="B23" s="135" t="s">
        <v>35</v>
      </c>
      <c r="C23" s="136">
        <v>115.257808</v>
      </c>
      <c r="D23" s="136">
        <v>173.446158</v>
      </c>
      <c r="E23" s="137">
        <v>0.50485386638621477</v>
      </c>
      <c r="F23" s="136">
        <v>58.18835</v>
      </c>
      <c r="G23" s="137">
        <v>3.1133384000301906E-3</v>
      </c>
      <c r="H23" s="136">
        <v>25.424430000000001</v>
      </c>
      <c r="I23" s="136">
        <v>42.100212999999997</v>
      </c>
      <c r="J23" s="137">
        <v>0.65589604172050242</v>
      </c>
      <c r="K23" s="136">
        <v>16.675782999999996</v>
      </c>
      <c r="L23" s="137">
        <v>4.2200069534877906E-3</v>
      </c>
    </row>
    <row r="24" spans="1:12" x14ac:dyDescent="0.15">
      <c r="A24" s="93">
        <v>17</v>
      </c>
      <c r="B24" s="132" t="s">
        <v>279</v>
      </c>
      <c r="C24" s="133">
        <v>147.615622</v>
      </c>
      <c r="D24" s="133">
        <v>159.571133</v>
      </c>
      <c r="E24" s="134">
        <v>8.099082494127896E-2</v>
      </c>
      <c r="F24" s="133">
        <v>11.955511000000001</v>
      </c>
      <c r="G24" s="134">
        <v>2.8642833120882663E-3</v>
      </c>
      <c r="H24" s="133">
        <v>28.965342</v>
      </c>
      <c r="I24" s="133">
        <v>26.871335999999999</v>
      </c>
      <c r="J24" s="134">
        <v>-7.2293501661399362E-2</v>
      </c>
      <c r="K24" s="133">
        <v>-2.0940060000000003</v>
      </c>
      <c r="L24" s="134">
        <v>2.6935071508903483E-3</v>
      </c>
    </row>
    <row r="25" spans="1:12" x14ac:dyDescent="0.15">
      <c r="A25" s="93">
        <v>18</v>
      </c>
      <c r="B25" s="135" t="s">
        <v>39</v>
      </c>
      <c r="C25" s="136">
        <v>89.411984000000004</v>
      </c>
      <c r="D25" s="136">
        <v>136.76387600000001</v>
      </c>
      <c r="E25" s="137">
        <v>0.52959223005274114</v>
      </c>
      <c r="F25" s="136">
        <v>47.351892000000007</v>
      </c>
      <c r="G25" s="137">
        <v>2.4548956967254784E-3</v>
      </c>
      <c r="H25" s="136">
        <v>17.787398</v>
      </c>
      <c r="I25" s="136">
        <v>28.830113000000001</v>
      </c>
      <c r="J25" s="137">
        <v>0.6208167715143047</v>
      </c>
      <c r="K25" s="136">
        <v>11.042715000000001</v>
      </c>
      <c r="L25" s="137">
        <v>2.8898494487388641E-3</v>
      </c>
    </row>
    <row r="26" spans="1:12" x14ac:dyDescent="0.15">
      <c r="A26" s="93">
        <v>19</v>
      </c>
      <c r="B26" s="132" t="s">
        <v>36</v>
      </c>
      <c r="C26" s="133">
        <v>63.294015000000002</v>
      </c>
      <c r="D26" s="133">
        <v>108.935393</v>
      </c>
      <c r="E26" s="134">
        <v>0.7211010077335116</v>
      </c>
      <c r="F26" s="133">
        <v>45.641378000000003</v>
      </c>
      <c r="G26" s="134">
        <v>1.9553776575972357E-3</v>
      </c>
      <c r="H26" s="133">
        <v>9.4289310000000004</v>
      </c>
      <c r="I26" s="133">
        <v>18.499285</v>
      </c>
      <c r="J26" s="134">
        <v>0.96197055636529738</v>
      </c>
      <c r="K26" s="133">
        <v>9.070354</v>
      </c>
      <c r="L26" s="134">
        <v>1.8543163032109218E-3</v>
      </c>
    </row>
    <row r="27" spans="1:12" x14ac:dyDescent="0.15">
      <c r="A27" s="93">
        <v>20</v>
      </c>
      <c r="B27" s="135" t="s">
        <v>38</v>
      </c>
      <c r="C27" s="136">
        <v>116.457465</v>
      </c>
      <c r="D27" s="136">
        <v>105.667151</v>
      </c>
      <c r="E27" s="137">
        <v>-9.2654549882225212E-2</v>
      </c>
      <c r="F27" s="136">
        <v>-10.790313999999995</v>
      </c>
      <c r="G27" s="137">
        <v>1.8967130931207398E-3</v>
      </c>
      <c r="H27" s="136">
        <v>34.416423000000002</v>
      </c>
      <c r="I27" s="136">
        <v>12.78439</v>
      </c>
      <c r="J27" s="137">
        <v>-0.62853809647795189</v>
      </c>
      <c r="K27" s="136">
        <v>-21.632033</v>
      </c>
      <c r="L27" s="137">
        <v>1.2814713003019671E-3</v>
      </c>
    </row>
    <row r="28" spans="1:12" x14ac:dyDescent="0.15">
      <c r="A28" s="93">
        <v>21</v>
      </c>
      <c r="B28" s="132" t="s">
        <v>37</v>
      </c>
      <c r="C28" s="133">
        <v>66.444500000000005</v>
      </c>
      <c r="D28" s="133">
        <v>68.524761999999996</v>
      </c>
      <c r="E28" s="134">
        <v>3.1308264792420548E-2</v>
      </c>
      <c r="F28" s="133">
        <v>2.0802619999999905</v>
      </c>
      <c r="G28" s="134">
        <v>1.2300115225817201E-3</v>
      </c>
      <c r="H28" s="133">
        <v>12.439372000000001</v>
      </c>
      <c r="I28" s="133">
        <v>10.433498</v>
      </c>
      <c r="J28" s="134">
        <v>-0.16125203105108521</v>
      </c>
      <c r="K28" s="133">
        <v>-2.0058740000000004</v>
      </c>
      <c r="L28" s="134">
        <v>1.0458244975910444E-3</v>
      </c>
    </row>
    <row r="29" spans="1:12" x14ac:dyDescent="0.15">
      <c r="A29" s="93">
        <v>22</v>
      </c>
      <c r="B29" s="135" t="s">
        <v>40</v>
      </c>
      <c r="C29" s="136">
        <v>30.615863999999998</v>
      </c>
      <c r="D29" s="136">
        <v>62.111462000000003</v>
      </c>
      <c r="E29" s="137">
        <v>1.0287345802163221</v>
      </c>
      <c r="F29" s="136">
        <v>31.495598000000005</v>
      </c>
      <c r="G29" s="137">
        <v>1.1148935321277972E-3</v>
      </c>
      <c r="H29" s="136">
        <v>6.9498090000000001</v>
      </c>
      <c r="I29" s="136">
        <v>10.833736999999999</v>
      </c>
      <c r="J29" s="137">
        <v>0.55885391958253794</v>
      </c>
      <c r="K29" s="136">
        <v>3.8839279999999992</v>
      </c>
      <c r="L29" s="137">
        <v>1.0859433293664799E-3</v>
      </c>
    </row>
    <row r="30" spans="1:12" x14ac:dyDescent="0.15">
      <c r="A30" s="93">
        <v>23</v>
      </c>
      <c r="B30" s="132" t="s">
        <v>278</v>
      </c>
      <c r="C30" s="133">
        <v>34.997678999999998</v>
      </c>
      <c r="D30" s="133">
        <v>47.543047999999999</v>
      </c>
      <c r="E30" s="134">
        <v>0.35846288549592109</v>
      </c>
      <c r="F30" s="133">
        <v>12.545369000000001</v>
      </c>
      <c r="G30" s="139">
        <v>8.5339219213422153E-4</v>
      </c>
      <c r="H30" s="133">
        <v>17.135113</v>
      </c>
      <c r="I30" s="133">
        <v>12.782389</v>
      </c>
      <c r="J30" s="134">
        <v>-0.2540236530684099</v>
      </c>
      <c r="K30" s="133">
        <v>-4.3527240000000003</v>
      </c>
      <c r="L30" s="134">
        <v>1.2812707256893415E-3</v>
      </c>
    </row>
    <row r="31" spans="1:12" x14ac:dyDescent="0.15">
      <c r="A31" s="93">
        <v>24</v>
      </c>
      <c r="B31" s="135" t="s">
        <v>41</v>
      </c>
      <c r="C31" s="136">
        <v>39.481119</v>
      </c>
      <c r="D31" s="136">
        <v>44.200367</v>
      </c>
      <c r="E31" s="137">
        <v>0.11953176909702079</v>
      </c>
      <c r="F31" s="136">
        <v>4.7192480000000003</v>
      </c>
      <c r="G31" s="138">
        <v>7.9339145624965205E-4</v>
      </c>
      <c r="H31" s="136">
        <v>9.3190430000000006</v>
      </c>
      <c r="I31" s="136">
        <v>10.352349</v>
      </c>
      <c r="J31" s="137">
        <v>0.11088112802999195</v>
      </c>
      <c r="K31" s="136">
        <v>1.0333059999999996</v>
      </c>
      <c r="L31" s="137">
        <v>1.0376903500448414E-3</v>
      </c>
    </row>
    <row r="32" spans="1:12" x14ac:dyDescent="0.15">
      <c r="A32" s="93">
        <v>25</v>
      </c>
      <c r="B32" s="132" t="s">
        <v>156</v>
      </c>
      <c r="C32" s="133">
        <v>30.575075999999999</v>
      </c>
      <c r="D32" s="133">
        <v>39.930501999999997</v>
      </c>
      <c r="E32" s="134">
        <v>0.3059821012382764</v>
      </c>
      <c r="F32" s="133">
        <v>9.3554259999999978</v>
      </c>
      <c r="G32" s="139">
        <v>7.1674787520564342E-4</v>
      </c>
      <c r="H32" s="133">
        <v>8.1660760000000003</v>
      </c>
      <c r="I32" s="133">
        <v>7.8589529999999996</v>
      </c>
      <c r="J32" s="134">
        <v>-3.7609618132380951E-2</v>
      </c>
      <c r="K32" s="133">
        <v>-0.3071230000000007</v>
      </c>
      <c r="L32" s="139">
        <v>7.8775934713522071E-4</v>
      </c>
    </row>
    <row r="33" spans="1:12" x14ac:dyDescent="0.15">
      <c r="A33" s="93">
        <v>26</v>
      </c>
      <c r="B33" s="135" t="s">
        <v>42</v>
      </c>
      <c r="C33" s="136">
        <v>22.582080000000001</v>
      </c>
      <c r="D33" s="136">
        <v>36.974927999999998</v>
      </c>
      <c r="E33" s="137">
        <v>0.6373570547974321</v>
      </c>
      <c r="F33" s="136">
        <v>14.392847999999997</v>
      </c>
      <c r="G33" s="138">
        <v>6.6369566503024805E-4</v>
      </c>
      <c r="H33" s="136">
        <v>2.9395199999999999</v>
      </c>
      <c r="I33" s="136">
        <v>7.9110490000000002</v>
      </c>
      <c r="J33" s="137">
        <v>1.6912723846070108</v>
      </c>
      <c r="K33" s="136">
        <v>4.9715290000000003</v>
      </c>
      <c r="L33" s="138">
        <v>7.9298130366662603E-4</v>
      </c>
    </row>
    <row r="34" spans="1:12" x14ac:dyDescent="0.15">
      <c r="A34" s="93">
        <v>27</v>
      </c>
      <c r="B34" s="132" t="s">
        <v>43</v>
      </c>
      <c r="C34" s="133">
        <v>9.2075619999999994</v>
      </c>
      <c r="D34" s="133">
        <v>10.373691000000001</v>
      </c>
      <c r="E34" s="134">
        <v>0.12664905215951872</v>
      </c>
      <c r="F34" s="133">
        <v>1.1661290000000015</v>
      </c>
      <c r="G34" s="139">
        <v>1.862065491260267E-4</v>
      </c>
      <c r="H34" s="133">
        <v>2.0619390000000002</v>
      </c>
      <c r="I34" s="133">
        <v>1.7569300000000001</v>
      </c>
      <c r="J34" s="134">
        <v>-0.14792338667632754</v>
      </c>
      <c r="K34" s="133">
        <v>-0.30500900000000009</v>
      </c>
      <c r="L34" s="139">
        <v>1.761097222190136E-4</v>
      </c>
    </row>
    <row r="35" spans="1:12" ht="11.25" thickBot="1" x14ac:dyDescent="0.2">
      <c r="A35" s="93"/>
      <c r="B35" s="140" t="s">
        <v>19</v>
      </c>
      <c r="C35" s="141">
        <v>45391.814760000001</v>
      </c>
      <c r="D35" s="141">
        <v>55710.666723000002</v>
      </c>
      <c r="E35" s="142">
        <v>0.22732847359284558</v>
      </c>
      <c r="F35" s="141">
        <v>10318.851963000001</v>
      </c>
      <c r="G35" s="142">
        <v>1</v>
      </c>
      <c r="H35" s="141">
        <v>9523.0534229999994</v>
      </c>
      <c r="I35" s="141">
        <v>9976.3373530000044</v>
      </c>
      <c r="J35" s="142">
        <v>4.7598591530027212E-2</v>
      </c>
      <c r="K35" s="141">
        <v>453.28393000000506</v>
      </c>
      <c r="L35" s="142">
        <v>1</v>
      </c>
    </row>
    <row r="37" spans="1:12" x14ac:dyDescent="0.15">
      <c r="B37" s="227"/>
      <c r="C37" s="227"/>
      <c r="D37" s="227"/>
      <c r="E37" s="227"/>
      <c r="F37" s="227"/>
      <c r="G37" s="227"/>
    </row>
    <row r="38" spans="1:12" s="1" customFormat="1" ht="12.75" x14ac:dyDescent="0.25">
      <c r="B38" s="209" t="s">
        <v>82</v>
      </c>
      <c r="C38" s="209"/>
      <c r="D38" s="209"/>
      <c r="E38" s="209"/>
      <c r="F38" s="209"/>
      <c r="G38" s="209"/>
    </row>
    <row r="39" spans="1:12" s="1" customFormat="1" ht="12.75" x14ac:dyDescent="0.25">
      <c r="B39" s="204" t="s">
        <v>88</v>
      </c>
      <c r="C39" s="204"/>
      <c r="D39" s="204"/>
      <c r="E39" s="204"/>
      <c r="F39" s="204"/>
      <c r="G39" s="204"/>
      <c r="H39" s="204"/>
      <c r="I39" s="204"/>
      <c r="J39" s="204"/>
      <c r="K39" s="204"/>
      <c r="L39" s="204"/>
    </row>
    <row r="41" spans="1:12" x14ac:dyDescent="0.15">
      <c r="B41" s="227"/>
      <c r="C41" s="227"/>
      <c r="D41" s="227"/>
      <c r="E41" s="227"/>
      <c r="F41" s="227"/>
      <c r="G41" s="227"/>
    </row>
    <row r="42" spans="1:12" x14ac:dyDescent="0.15">
      <c r="B42" s="233"/>
      <c r="C42" s="233"/>
      <c r="D42" s="233"/>
      <c r="E42" s="233"/>
      <c r="F42" s="233"/>
      <c r="G42" s="233"/>
    </row>
  </sheetData>
  <mergeCells count="10">
    <mergeCell ref="B3:G3"/>
    <mergeCell ref="B6:B7"/>
    <mergeCell ref="C6:G6"/>
    <mergeCell ref="B2:L2"/>
    <mergeCell ref="B39:L39"/>
    <mergeCell ref="B41:G41"/>
    <mergeCell ref="B42:G42"/>
    <mergeCell ref="H6:L6"/>
    <mergeCell ref="B37:G37"/>
    <mergeCell ref="B38:G38"/>
  </mergeCells>
  <pageMargins left="0.7" right="0.7" top="0.75" bottom="0.75" header="0.3" footer="0.3"/>
  <pageSetup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EB13-C04E-4FCF-8FD6-702F72ABFADC}">
  <sheetPr>
    <tabColor rgb="FFFF1D3D"/>
    <pageSetUpPr fitToPage="1"/>
  </sheetPr>
  <dimension ref="A2:L42"/>
  <sheetViews>
    <sheetView showGridLines="0" workbookViewId="0">
      <selection activeCell="B4" sqref="B4"/>
    </sheetView>
  </sheetViews>
  <sheetFormatPr baseColWidth="10" defaultColWidth="11.42578125" defaultRowHeight="10.5" x14ac:dyDescent="0.15"/>
  <cols>
    <col min="1" max="1" width="11.42578125" style="88"/>
    <col min="2" max="2" width="18.5703125" style="88" bestFit="1" customWidth="1"/>
    <col min="3" max="16384" width="11.42578125" style="88"/>
  </cols>
  <sheetData>
    <row r="2" spans="1:12" s="2" customFormat="1" ht="12" x14ac:dyDescent="0.2">
      <c r="A2" s="6" t="s">
        <v>6</v>
      </c>
      <c r="B2" s="210" t="s">
        <v>173</v>
      </c>
      <c r="C2" s="210"/>
      <c r="D2" s="210"/>
      <c r="E2" s="210"/>
      <c r="F2" s="210"/>
      <c r="G2" s="210"/>
    </row>
    <row r="3" spans="1:12" s="2" customFormat="1" ht="12" x14ac:dyDescent="0.2">
      <c r="A3" s="6"/>
      <c r="B3" s="210" t="s">
        <v>76</v>
      </c>
      <c r="C3" s="210"/>
      <c r="D3" s="210"/>
      <c r="E3" s="210"/>
      <c r="F3" s="210"/>
      <c r="G3" s="210"/>
    </row>
    <row r="6" spans="1:12" ht="12.75" customHeight="1" x14ac:dyDescent="0.15">
      <c r="B6" s="234" t="s">
        <v>283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27</v>
      </c>
      <c r="C8" s="133">
        <v>455.71706799999998</v>
      </c>
      <c r="D8" s="133">
        <v>572.74589700000001</v>
      </c>
      <c r="E8" s="134">
        <v>0.25680150518303613</v>
      </c>
      <c r="F8" s="133">
        <v>117.02882900000003</v>
      </c>
      <c r="G8" s="134">
        <v>0.36529529228801161</v>
      </c>
      <c r="H8" s="133">
        <v>59.738731000000001</v>
      </c>
      <c r="I8" s="133">
        <v>76.326790000000003</v>
      </c>
      <c r="J8" s="134">
        <v>0.27767678894953418</v>
      </c>
      <c r="K8" s="133">
        <v>16.588059000000001</v>
      </c>
      <c r="L8" s="134">
        <v>0.30162402659821685</v>
      </c>
    </row>
    <row r="9" spans="1:12" x14ac:dyDescent="0.15">
      <c r="A9" s="93">
        <v>2</v>
      </c>
      <c r="B9" s="135" t="s">
        <v>22</v>
      </c>
      <c r="C9" s="136">
        <v>423.33560599999998</v>
      </c>
      <c r="D9" s="136">
        <v>446.01468</v>
      </c>
      <c r="E9" s="137">
        <v>5.3572328144777082E-2</v>
      </c>
      <c r="F9" s="136">
        <v>22.679074000000014</v>
      </c>
      <c r="G9" s="137">
        <v>0.28446657365638706</v>
      </c>
      <c r="H9" s="136">
        <v>72.178319000000002</v>
      </c>
      <c r="I9" s="136">
        <v>66.109285</v>
      </c>
      <c r="J9" s="137">
        <v>-8.4083892283498662E-2</v>
      </c>
      <c r="K9" s="136">
        <v>-6.069034000000002</v>
      </c>
      <c r="L9" s="137">
        <v>0.26124705018027217</v>
      </c>
    </row>
    <row r="10" spans="1:12" x14ac:dyDescent="0.15">
      <c r="A10" s="93">
        <v>3</v>
      </c>
      <c r="B10" s="132" t="s">
        <v>23</v>
      </c>
      <c r="C10" s="133">
        <v>106.09474400000001</v>
      </c>
      <c r="D10" s="133">
        <v>129.45004299999999</v>
      </c>
      <c r="E10" s="134">
        <v>0.22013624916235242</v>
      </c>
      <c r="F10" s="133">
        <v>23.355298999999988</v>
      </c>
      <c r="G10" s="134">
        <v>8.2562776166654347E-2</v>
      </c>
      <c r="H10" s="133">
        <v>18.373076999999999</v>
      </c>
      <c r="I10" s="133">
        <v>29.772981999999999</v>
      </c>
      <c r="J10" s="134">
        <v>0.62046792706523801</v>
      </c>
      <c r="K10" s="133">
        <v>11.399905</v>
      </c>
      <c r="L10" s="134">
        <v>0.1176552389361092</v>
      </c>
    </row>
    <row r="11" spans="1:12" x14ac:dyDescent="0.15">
      <c r="A11" s="93">
        <v>4</v>
      </c>
      <c r="B11" s="135" t="s">
        <v>25</v>
      </c>
      <c r="C11" s="136">
        <v>73.788651000000002</v>
      </c>
      <c r="D11" s="136">
        <v>104.29471100000001</v>
      </c>
      <c r="E11" s="137">
        <v>0.41342482328346142</v>
      </c>
      <c r="F11" s="136">
        <v>30.506060000000005</v>
      </c>
      <c r="G11" s="137">
        <v>6.6518795050990481E-2</v>
      </c>
      <c r="H11" s="136">
        <v>12.165521999999999</v>
      </c>
      <c r="I11" s="136">
        <v>16.952223</v>
      </c>
      <c r="J11" s="137">
        <v>0.39346449745436329</v>
      </c>
      <c r="K11" s="136">
        <v>4.7867010000000008</v>
      </c>
      <c r="L11" s="137">
        <v>6.6990865999354915E-2</v>
      </c>
    </row>
    <row r="12" spans="1:12" x14ac:dyDescent="0.15">
      <c r="A12" s="93">
        <v>5</v>
      </c>
      <c r="B12" s="132" t="s">
        <v>32</v>
      </c>
      <c r="C12" s="133">
        <v>60.126379999999997</v>
      </c>
      <c r="D12" s="133">
        <v>62.252484000000003</v>
      </c>
      <c r="E12" s="134">
        <v>3.5360585486769791E-2</v>
      </c>
      <c r="F12" s="133">
        <v>2.1261040000000051</v>
      </c>
      <c r="G12" s="134">
        <v>3.9704412476017734E-2</v>
      </c>
      <c r="H12" s="133">
        <v>9.1753560000000007</v>
      </c>
      <c r="I12" s="133">
        <v>13.118007</v>
      </c>
      <c r="J12" s="134">
        <v>0.42970005741466588</v>
      </c>
      <c r="K12" s="133">
        <v>3.9426509999999997</v>
      </c>
      <c r="L12" s="134">
        <v>5.1839021296239428E-2</v>
      </c>
    </row>
    <row r="13" spans="1:12" x14ac:dyDescent="0.15">
      <c r="A13" s="93">
        <v>6</v>
      </c>
      <c r="B13" s="135" t="s">
        <v>30</v>
      </c>
      <c r="C13" s="136">
        <v>51.779007</v>
      </c>
      <c r="D13" s="136">
        <v>47.454065</v>
      </c>
      <c r="E13" s="137">
        <v>-8.3526939788551746E-2</v>
      </c>
      <c r="F13" s="136">
        <v>-4.3249420000000001</v>
      </c>
      <c r="G13" s="137">
        <v>3.0266033567813235E-2</v>
      </c>
      <c r="H13" s="136">
        <v>8.6542569999999994</v>
      </c>
      <c r="I13" s="136">
        <v>9.7638879999999997</v>
      </c>
      <c r="J13" s="137">
        <v>0.12821793944875925</v>
      </c>
      <c r="K13" s="136">
        <v>1.1096310000000003</v>
      </c>
      <c r="L13" s="137">
        <v>3.8584397612083647E-2</v>
      </c>
    </row>
    <row r="14" spans="1:12" x14ac:dyDescent="0.15">
      <c r="A14" s="93">
        <v>7</v>
      </c>
      <c r="B14" s="132" t="s">
        <v>21</v>
      </c>
      <c r="C14" s="133">
        <v>25.436060999999999</v>
      </c>
      <c r="D14" s="133">
        <v>38.771616000000002</v>
      </c>
      <c r="E14" s="134">
        <v>0.52427752080009582</v>
      </c>
      <c r="F14" s="133">
        <v>13.335555000000003</v>
      </c>
      <c r="G14" s="134">
        <v>2.4728398533073292E-2</v>
      </c>
      <c r="H14" s="133">
        <v>5.7477590000000003</v>
      </c>
      <c r="I14" s="133">
        <v>6.1969890000000003</v>
      </c>
      <c r="J14" s="134">
        <v>7.8157417525682726E-2</v>
      </c>
      <c r="K14" s="133">
        <v>0.44923000000000002</v>
      </c>
      <c r="L14" s="134">
        <v>2.4488921582642965E-2</v>
      </c>
    </row>
    <row r="15" spans="1:12" x14ac:dyDescent="0.15">
      <c r="A15" s="93">
        <v>8</v>
      </c>
      <c r="B15" s="135" t="s">
        <v>34</v>
      </c>
      <c r="C15" s="136">
        <v>30.975906999999999</v>
      </c>
      <c r="D15" s="136">
        <v>36.096142</v>
      </c>
      <c r="E15" s="137">
        <v>0.16529733899317312</v>
      </c>
      <c r="F15" s="136">
        <v>5.120235000000001</v>
      </c>
      <c r="G15" s="137">
        <v>2.302199074917087E-2</v>
      </c>
      <c r="H15" s="136">
        <v>3.6513230000000001</v>
      </c>
      <c r="I15" s="136">
        <v>5.7599470000000004</v>
      </c>
      <c r="J15" s="137">
        <v>0.57749588299912125</v>
      </c>
      <c r="K15" s="136">
        <v>2.1086240000000003</v>
      </c>
      <c r="L15" s="137">
        <v>2.2761842953598854E-2</v>
      </c>
    </row>
    <row r="16" spans="1:12" x14ac:dyDescent="0.15">
      <c r="A16" s="93">
        <v>9</v>
      </c>
      <c r="B16" s="132" t="s">
        <v>44</v>
      </c>
      <c r="C16" s="133">
        <v>29.108241</v>
      </c>
      <c r="D16" s="133">
        <v>25.306329999999999</v>
      </c>
      <c r="E16" s="134">
        <v>-0.13061287351578543</v>
      </c>
      <c r="F16" s="133">
        <v>-3.8019110000000005</v>
      </c>
      <c r="G16" s="134">
        <v>1.6140287102025065E-2</v>
      </c>
      <c r="H16" s="133">
        <v>3.302743</v>
      </c>
      <c r="I16" s="133">
        <v>3.9698989999999998</v>
      </c>
      <c r="J16" s="134">
        <v>0.20200057951829731</v>
      </c>
      <c r="K16" s="133">
        <v>0.66715599999999986</v>
      </c>
      <c r="L16" s="134">
        <v>1.5688029348125795E-2</v>
      </c>
    </row>
    <row r="17" spans="1:12" x14ac:dyDescent="0.15">
      <c r="A17" s="93">
        <v>10</v>
      </c>
      <c r="B17" s="135" t="s">
        <v>36</v>
      </c>
      <c r="C17" s="136">
        <v>20.918983000000001</v>
      </c>
      <c r="D17" s="136">
        <v>20.443452000000001</v>
      </c>
      <c r="E17" s="137">
        <v>-2.2732032431978189E-2</v>
      </c>
      <c r="F17" s="136">
        <v>-0.47553100000000015</v>
      </c>
      <c r="G17" s="137">
        <v>1.3038760841120326E-2</v>
      </c>
      <c r="H17" s="136">
        <v>1.091315</v>
      </c>
      <c r="I17" s="136">
        <v>8.5689010000000003</v>
      </c>
      <c r="J17" s="137">
        <v>6.8519043539216451</v>
      </c>
      <c r="K17" s="136">
        <v>7.4775860000000005</v>
      </c>
      <c r="L17" s="137">
        <v>3.3862113461623197E-2</v>
      </c>
    </row>
    <row r="18" spans="1:12" x14ac:dyDescent="0.15">
      <c r="A18" s="93">
        <v>11</v>
      </c>
      <c r="B18" s="132" t="s">
        <v>28</v>
      </c>
      <c r="C18" s="133">
        <v>15.327429</v>
      </c>
      <c r="D18" s="133">
        <v>17.180816</v>
      </c>
      <c r="E18" s="134">
        <v>0.12091962715991045</v>
      </c>
      <c r="F18" s="133">
        <v>1.8533869999999997</v>
      </c>
      <c r="G18" s="134">
        <v>1.095786322580421E-2</v>
      </c>
      <c r="H18" s="133">
        <v>5.0406829999999996</v>
      </c>
      <c r="I18" s="133">
        <v>3.1228280000000002</v>
      </c>
      <c r="J18" s="134">
        <v>-0.38047522528197064</v>
      </c>
      <c r="K18" s="133">
        <v>-1.9178549999999994</v>
      </c>
      <c r="L18" s="134">
        <v>1.2340620583331964E-2</v>
      </c>
    </row>
    <row r="19" spans="1:12" x14ac:dyDescent="0.15">
      <c r="A19" s="93">
        <v>12</v>
      </c>
      <c r="B19" s="135" t="s">
        <v>42</v>
      </c>
      <c r="C19" s="136">
        <v>7.0208459999999997</v>
      </c>
      <c r="D19" s="136">
        <v>14.035663</v>
      </c>
      <c r="E19" s="137">
        <v>0.99914127157895227</v>
      </c>
      <c r="F19" s="136">
        <v>7.0148169999999999</v>
      </c>
      <c r="G19" s="137">
        <v>8.9518958492705355E-3</v>
      </c>
      <c r="H19" s="136">
        <v>0.31955899999999998</v>
      </c>
      <c r="I19" s="136">
        <v>4.0576270000000001</v>
      </c>
      <c r="J19" s="137">
        <v>11.697583231891452</v>
      </c>
      <c r="K19" s="136">
        <v>3.7380680000000002</v>
      </c>
      <c r="L19" s="137">
        <v>1.6034708051702984E-2</v>
      </c>
    </row>
    <row r="20" spans="1:12" x14ac:dyDescent="0.15">
      <c r="A20" s="93">
        <v>13</v>
      </c>
      <c r="B20" s="132" t="s">
        <v>37</v>
      </c>
      <c r="C20" s="133">
        <v>15.502494</v>
      </c>
      <c r="D20" s="133">
        <v>13.947350999999999</v>
      </c>
      <c r="E20" s="134">
        <v>-0.10031566533746128</v>
      </c>
      <c r="F20" s="133">
        <v>-1.5551430000000011</v>
      </c>
      <c r="G20" s="134">
        <v>8.8955707703454578E-3</v>
      </c>
      <c r="H20" s="133">
        <v>2.1832739999999999</v>
      </c>
      <c r="I20" s="133">
        <v>2.5734029999999999</v>
      </c>
      <c r="J20" s="134">
        <v>0.17868989416811631</v>
      </c>
      <c r="K20" s="133">
        <v>0.39012899999999995</v>
      </c>
      <c r="L20" s="134">
        <v>1.0169432972615917E-2</v>
      </c>
    </row>
    <row r="21" spans="1:12" x14ac:dyDescent="0.15">
      <c r="A21" s="93">
        <v>14</v>
      </c>
      <c r="B21" s="135" t="s">
        <v>39</v>
      </c>
      <c r="C21" s="136">
        <v>2.1169660000000001</v>
      </c>
      <c r="D21" s="136">
        <v>13.318496</v>
      </c>
      <c r="E21" s="137">
        <v>5.2913131339851462</v>
      </c>
      <c r="F21" s="136">
        <v>11.20153</v>
      </c>
      <c r="G21" s="137">
        <v>8.4944892920930225E-3</v>
      </c>
      <c r="H21" s="136">
        <v>0.36827599999999999</v>
      </c>
      <c r="I21" s="136">
        <v>0.59282299999999999</v>
      </c>
      <c r="J21" s="137">
        <v>0.60972477163866223</v>
      </c>
      <c r="K21" s="136">
        <v>0.224547</v>
      </c>
      <c r="L21" s="137">
        <v>2.3426854492378715E-3</v>
      </c>
    </row>
    <row r="22" spans="1:12" x14ac:dyDescent="0.15">
      <c r="A22" s="93">
        <v>15</v>
      </c>
      <c r="B22" s="132" t="s">
        <v>24</v>
      </c>
      <c r="C22" s="133">
        <v>14.037034999999999</v>
      </c>
      <c r="D22" s="133">
        <v>12.349169</v>
      </c>
      <c r="E22" s="134">
        <v>-0.12024376942851533</v>
      </c>
      <c r="F22" s="133">
        <v>-1.6878659999999996</v>
      </c>
      <c r="G22" s="134">
        <v>7.8762559854166046E-3</v>
      </c>
      <c r="H22" s="133">
        <v>1.3153699999999999</v>
      </c>
      <c r="I22" s="133">
        <v>3.7082679999999999</v>
      </c>
      <c r="J22" s="134">
        <v>1.8191824353603931</v>
      </c>
      <c r="K22" s="133">
        <v>2.3928979999999997</v>
      </c>
      <c r="L22" s="134">
        <v>1.4654130297701715E-2</v>
      </c>
    </row>
    <row r="23" spans="1:12" x14ac:dyDescent="0.15">
      <c r="A23" s="93">
        <v>16</v>
      </c>
      <c r="B23" s="135" t="s">
        <v>31</v>
      </c>
      <c r="C23" s="136">
        <v>3.5644070000000001</v>
      </c>
      <c r="D23" s="136">
        <v>3.5499160000000001</v>
      </c>
      <c r="E23" s="137">
        <v>-4.0654728823055208E-3</v>
      </c>
      <c r="F23" s="145">
        <v>-1.4491000000000032E-2</v>
      </c>
      <c r="G23" s="137">
        <v>2.2641237756747981E-3</v>
      </c>
      <c r="H23" s="136">
        <v>0.56330000000000002</v>
      </c>
      <c r="I23" s="136">
        <v>0.83456200000000003</v>
      </c>
      <c r="J23" s="137">
        <v>0.48155867211077585</v>
      </c>
      <c r="K23" s="136">
        <v>0.271262</v>
      </c>
      <c r="L23" s="137">
        <v>3.29797638399127E-3</v>
      </c>
    </row>
    <row r="24" spans="1:12" x14ac:dyDescent="0.15">
      <c r="A24" s="93">
        <v>17</v>
      </c>
      <c r="B24" s="132" t="s">
        <v>35</v>
      </c>
      <c r="C24" s="133">
        <v>2.9522620000000002</v>
      </c>
      <c r="D24" s="133">
        <v>3.3297970000000001</v>
      </c>
      <c r="E24" s="134">
        <v>0.12787991038735713</v>
      </c>
      <c r="F24" s="133">
        <v>0.37753499999999995</v>
      </c>
      <c r="G24" s="134">
        <v>2.1237326618068191E-3</v>
      </c>
      <c r="H24" s="133">
        <v>0.17851300000000001</v>
      </c>
      <c r="I24" s="133">
        <v>0.58691300000000002</v>
      </c>
      <c r="J24" s="134">
        <v>2.2877885644182778</v>
      </c>
      <c r="K24" s="133">
        <v>0.40839999999999999</v>
      </c>
      <c r="L24" s="134">
        <v>2.3193306350606287E-3</v>
      </c>
    </row>
    <row r="25" spans="1:12" x14ac:dyDescent="0.15">
      <c r="A25" s="93">
        <v>18</v>
      </c>
      <c r="B25" s="135" t="s">
        <v>26</v>
      </c>
      <c r="C25" s="136">
        <v>0.99077000000000004</v>
      </c>
      <c r="D25" s="136">
        <v>1.773957</v>
      </c>
      <c r="E25" s="137">
        <v>0.79048315956276416</v>
      </c>
      <c r="F25" s="136">
        <v>0.78318699999999997</v>
      </c>
      <c r="G25" s="137">
        <v>1.1314234536041804E-3</v>
      </c>
      <c r="H25" s="136">
        <v>0.154609</v>
      </c>
      <c r="I25" s="136">
        <v>0.24257600000000001</v>
      </c>
      <c r="J25" s="137">
        <v>0.56896429056523234</v>
      </c>
      <c r="K25" s="136">
        <v>8.7967000000000017E-2</v>
      </c>
      <c r="L25" s="137">
        <v>9.5859854549220594E-4</v>
      </c>
    </row>
    <row r="26" spans="1:12" x14ac:dyDescent="0.15">
      <c r="A26" s="93">
        <v>19</v>
      </c>
      <c r="B26" s="132" t="s">
        <v>156</v>
      </c>
      <c r="C26" s="133">
        <v>1.1231139999999999</v>
      </c>
      <c r="D26" s="133">
        <v>1.5658909999999999</v>
      </c>
      <c r="E26" s="134">
        <v>0.39424047781436267</v>
      </c>
      <c r="F26" s="133">
        <v>0.44277699999999998</v>
      </c>
      <c r="G26" s="139">
        <v>9.9871970018873264E-4</v>
      </c>
      <c r="H26" s="133">
        <v>0.26430199999999998</v>
      </c>
      <c r="I26" s="133">
        <v>0.27440399999999998</v>
      </c>
      <c r="J26" s="134">
        <v>3.8221428517377865E-2</v>
      </c>
      <c r="K26" s="144">
        <v>1.0102E-2</v>
      </c>
      <c r="L26" s="134">
        <v>1.0843746919614605E-3</v>
      </c>
    </row>
    <row r="27" spans="1:12" x14ac:dyDescent="0.15">
      <c r="A27" s="93">
        <v>20</v>
      </c>
      <c r="B27" s="135" t="s">
        <v>41</v>
      </c>
      <c r="C27" s="136">
        <v>0.79052199999999995</v>
      </c>
      <c r="D27" s="136">
        <v>1.340257</v>
      </c>
      <c r="E27" s="137">
        <v>0.69540759143958053</v>
      </c>
      <c r="F27" s="136">
        <v>0.54973500000000008</v>
      </c>
      <c r="G27" s="138">
        <v>8.5481113897190183E-4</v>
      </c>
      <c r="H27" s="136">
        <v>0.120294</v>
      </c>
      <c r="I27" s="136">
        <v>0.110568</v>
      </c>
      <c r="J27" s="146">
        <v>-8.0851912813606708E-2</v>
      </c>
      <c r="K27" s="145">
        <v>-9.7259999999999985E-3</v>
      </c>
      <c r="L27" s="138">
        <v>4.3693656412003749E-4</v>
      </c>
    </row>
    <row r="28" spans="1:12" x14ac:dyDescent="0.15">
      <c r="A28" s="93">
        <v>21</v>
      </c>
      <c r="B28" s="132" t="s">
        <v>278</v>
      </c>
      <c r="C28" s="133">
        <v>0.32306499999999999</v>
      </c>
      <c r="D28" s="133">
        <v>0.813141</v>
      </c>
      <c r="E28" s="134">
        <v>1.516957887731571</v>
      </c>
      <c r="F28" s="133">
        <v>0.49007600000000001</v>
      </c>
      <c r="G28" s="139">
        <v>5.1861843240121205E-4</v>
      </c>
      <c r="H28" s="133">
        <v>0.150091</v>
      </c>
      <c r="I28" s="144">
        <v>3.6697E-2</v>
      </c>
      <c r="J28" s="134">
        <v>-0.75550166232485627</v>
      </c>
      <c r="K28" s="133">
        <v>-0.11339399999999999</v>
      </c>
      <c r="L28" s="139">
        <v>1.4501719388532863E-4</v>
      </c>
    </row>
    <row r="29" spans="1:12" x14ac:dyDescent="0.15">
      <c r="A29" s="93">
        <v>22</v>
      </c>
      <c r="B29" s="135" t="s">
        <v>29</v>
      </c>
      <c r="C29" s="136">
        <v>0.186027</v>
      </c>
      <c r="D29" s="136">
        <v>0.77796100000000001</v>
      </c>
      <c r="E29" s="137">
        <v>3.1819789600434349</v>
      </c>
      <c r="F29" s="136">
        <v>0.59193399999999996</v>
      </c>
      <c r="G29" s="138">
        <v>4.9618075375522732E-4</v>
      </c>
      <c r="H29" s="145">
        <v>3.7428000000000003E-2</v>
      </c>
      <c r="I29" s="136">
        <v>0.21229100000000001</v>
      </c>
      <c r="J29" s="146">
        <v>4.6719835417334616</v>
      </c>
      <c r="K29" s="136">
        <v>0.17486299999999999</v>
      </c>
      <c r="L29" s="137">
        <v>8.3891994187836343E-4</v>
      </c>
    </row>
    <row r="30" spans="1:12" x14ac:dyDescent="0.15">
      <c r="A30" s="93">
        <v>23</v>
      </c>
      <c r="B30" s="132" t="s">
        <v>38</v>
      </c>
      <c r="C30" s="133">
        <v>0.56212399999999996</v>
      </c>
      <c r="D30" s="133">
        <v>0.55739399999999995</v>
      </c>
      <c r="E30" s="134">
        <v>-8.4145135237065904E-3</v>
      </c>
      <c r="F30" s="133">
        <v>-4.730000000000012E-3</v>
      </c>
      <c r="G30" s="139">
        <v>3.5550390708356995E-4</v>
      </c>
      <c r="H30" s="133">
        <v>9.6243999999999996E-2</v>
      </c>
      <c r="I30" s="133">
        <v>0.106942</v>
      </c>
      <c r="J30" s="134">
        <v>0.11115498108973032</v>
      </c>
      <c r="K30" s="144">
        <v>1.0697999999999999E-2</v>
      </c>
      <c r="L30" s="139">
        <v>4.2260753599707916E-4</v>
      </c>
    </row>
    <row r="31" spans="1:12" x14ac:dyDescent="0.15">
      <c r="A31" s="93">
        <v>24</v>
      </c>
      <c r="B31" s="135" t="s">
        <v>279</v>
      </c>
      <c r="C31" s="136">
        <v>5.5355000000000001E-2</v>
      </c>
      <c r="D31" s="136">
        <v>0.20472799999999999</v>
      </c>
      <c r="E31" s="137">
        <v>2.6984554240809318</v>
      </c>
      <c r="F31" s="136">
        <v>0.14937299999999998</v>
      </c>
      <c r="G31" s="138">
        <v>1.3057478890946998E-4</v>
      </c>
      <c r="H31" s="145">
        <v>2.682E-2</v>
      </c>
      <c r="I31" s="145">
        <v>1.4468999999999999E-2</v>
      </c>
      <c r="J31" s="137">
        <v>-0.46051454138702463</v>
      </c>
      <c r="K31" s="145">
        <v>-1.2351000000000001E-2</v>
      </c>
      <c r="L31" s="149">
        <v>5.7177801409565356E-5</v>
      </c>
    </row>
    <row r="32" spans="1:12" x14ac:dyDescent="0.15">
      <c r="A32" s="93">
        <v>25</v>
      </c>
      <c r="B32" s="132" t="s">
        <v>33</v>
      </c>
      <c r="C32" s="133">
        <v>0.19492300000000001</v>
      </c>
      <c r="D32" s="133">
        <v>0.16381299999999999</v>
      </c>
      <c r="E32" s="134">
        <v>-0.15960148366277982</v>
      </c>
      <c r="F32" s="144">
        <v>-3.1110000000000027E-2</v>
      </c>
      <c r="G32" s="139">
        <v>1.0447934769854151E-4</v>
      </c>
      <c r="H32" s="144">
        <v>4.9861999999999997E-2</v>
      </c>
      <c r="I32" s="144">
        <v>3.7395999999999999E-2</v>
      </c>
      <c r="J32" s="148">
        <v>-0.2500100276763868</v>
      </c>
      <c r="K32" s="144">
        <v>-1.2465999999999998E-2</v>
      </c>
      <c r="L32" s="139">
        <v>1.4777946378547973E-4</v>
      </c>
    </row>
    <row r="33" spans="1:12" x14ac:dyDescent="0.15">
      <c r="A33" s="93">
        <v>26</v>
      </c>
      <c r="B33" s="135" t="s">
        <v>40</v>
      </c>
      <c r="C33" s="145">
        <v>1.7096E-2</v>
      </c>
      <c r="D33" s="136">
        <v>0.110275</v>
      </c>
      <c r="E33" s="137">
        <v>5.450339260645765</v>
      </c>
      <c r="F33" s="136">
        <v>9.3178999999999998E-2</v>
      </c>
      <c r="G33" s="149">
        <v>7.0333002066116029E-5</v>
      </c>
      <c r="H33" s="179">
        <v>4.0000000000000002E-4</v>
      </c>
      <c r="I33" s="174">
        <v>2.0739999999999999E-3</v>
      </c>
      <c r="J33" s="146">
        <v>4.1849999999999996</v>
      </c>
      <c r="K33" s="174">
        <v>1.6739999999999999E-3</v>
      </c>
      <c r="L33" s="175">
        <v>8.1959195606772092E-6</v>
      </c>
    </row>
    <row r="34" spans="1:12" x14ac:dyDescent="0.15">
      <c r="A34" s="93">
        <v>27</v>
      </c>
      <c r="B34" s="132" t="s">
        <v>43</v>
      </c>
      <c r="C34" s="133">
        <v>0.29899900000000001</v>
      </c>
      <c r="D34" s="133">
        <v>5.0334999999999998E-2</v>
      </c>
      <c r="E34" s="134">
        <v>-0.8316549553677437</v>
      </c>
      <c r="F34" s="133">
        <v>-0.24866400000000002</v>
      </c>
      <c r="G34" s="150">
        <v>3.210348364541329E-5</v>
      </c>
      <c r="H34" s="144">
        <v>4.3788000000000001E-2</v>
      </c>
      <c r="I34" s="151">
        <v>0</v>
      </c>
      <c r="J34" s="134">
        <v>-1</v>
      </c>
      <c r="K34" s="144">
        <v>-4.3788000000000001E-2</v>
      </c>
      <c r="L34" s="202">
        <v>0</v>
      </c>
    </row>
    <row r="35" spans="1:12" ht="11.25" thickBot="1" x14ac:dyDescent="0.2">
      <c r="B35" s="140" t="s">
        <v>19</v>
      </c>
      <c r="C35" s="141">
        <v>1342.3440820000005</v>
      </c>
      <c r="D35" s="141">
        <v>1567.8983800000003</v>
      </c>
      <c r="E35" s="142">
        <v>0.1680301653089864</v>
      </c>
      <c r="F35" s="141">
        <v>225.55429799999979</v>
      </c>
      <c r="G35" s="142">
        <v>1</v>
      </c>
      <c r="H35" s="141">
        <v>204.99121500000004</v>
      </c>
      <c r="I35" s="141">
        <v>253.05275200000011</v>
      </c>
      <c r="J35" s="142">
        <v>0.2344565692729812</v>
      </c>
      <c r="K35" s="141">
        <v>48.061537000000072</v>
      </c>
      <c r="L35" s="142">
        <v>1</v>
      </c>
    </row>
    <row r="37" spans="1:12" x14ac:dyDescent="0.15">
      <c r="B37" s="227"/>
      <c r="C37" s="227"/>
      <c r="D37" s="227"/>
      <c r="E37" s="227"/>
      <c r="F37" s="227"/>
      <c r="G37" s="227"/>
    </row>
    <row r="38" spans="1:12" ht="12" x14ac:dyDescent="0.2">
      <c r="B38" s="209" t="s">
        <v>82</v>
      </c>
      <c r="C38" s="209"/>
      <c r="D38" s="209"/>
      <c r="E38" s="209"/>
      <c r="F38" s="209"/>
      <c r="G38" s="209"/>
    </row>
    <row r="39" spans="1:12" ht="12" x14ac:dyDescent="0.2">
      <c r="B39" s="204" t="s">
        <v>88</v>
      </c>
      <c r="C39" s="204"/>
      <c r="D39" s="204"/>
      <c r="E39" s="204"/>
      <c r="F39" s="204"/>
      <c r="G39" s="204"/>
      <c r="H39" s="204"/>
      <c r="I39" s="204"/>
      <c r="J39" s="204"/>
      <c r="K39" s="204"/>
      <c r="L39" s="204"/>
    </row>
    <row r="41" spans="1:12" x14ac:dyDescent="0.15">
      <c r="B41" s="227"/>
      <c r="C41" s="227"/>
      <c r="D41" s="227"/>
      <c r="E41" s="227"/>
      <c r="F41" s="227"/>
      <c r="G41" s="227"/>
    </row>
    <row r="42" spans="1:12" x14ac:dyDescent="0.15">
      <c r="B42" s="233"/>
      <c r="C42" s="233"/>
      <c r="D42" s="233"/>
      <c r="E42" s="233"/>
      <c r="F42" s="233"/>
      <c r="G42" s="233"/>
    </row>
  </sheetData>
  <sortState xmlns:xlrd2="http://schemas.microsoft.com/office/spreadsheetml/2017/richdata2" ref="B8:L34">
    <sortCondition descending="1" ref="D8:D34"/>
  </sortState>
  <mergeCells count="10">
    <mergeCell ref="B2:G2"/>
    <mergeCell ref="B3:G3"/>
    <mergeCell ref="B6:B7"/>
    <mergeCell ref="C6:G6"/>
    <mergeCell ref="B39:L39"/>
    <mergeCell ref="B41:G41"/>
    <mergeCell ref="B42:G42"/>
    <mergeCell ref="H6:L6"/>
    <mergeCell ref="B37:G37"/>
    <mergeCell ref="B38:G38"/>
  </mergeCells>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0E52-9CCB-4203-BEAF-40196A529C57}">
  <sheetPr>
    <tabColor rgb="FFFF1D3D"/>
    <pageSetUpPr fitToPage="1"/>
  </sheetPr>
  <dimension ref="A2:L38"/>
  <sheetViews>
    <sheetView showGridLines="0" workbookViewId="0">
      <selection activeCell="B4" sqref="B4"/>
    </sheetView>
  </sheetViews>
  <sheetFormatPr baseColWidth="10" defaultColWidth="11.42578125" defaultRowHeight="10.5" x14ac:dyDescent="0.15"/>
  <cols>
    <col min="1" max="1" width="11.42578125" style="88"/>
    <col min="2" max="2" width="18.5703125" style="88" bestFit="1" customWidth="1"/>
    <col min="3" max="16384" width="11.42578125" style="88"/>
  </cols>
  <sheetData>
    <row r="2" spans="1:12" ht="12" x14ac:dyDescent="0.2">
      <c r="A2" s="6" t="s">
        <v>83</v>
      </c>
      <c r="B2" s="210" t="s">
        <v>137</v>
      </c>
      <c r="C2" s="210"/>
      <c r="D2" s="210"/>
      <c r="E2" s="210"/>
      <c r="F2" s="210"/>
      <c r="G2" s="210"/>
    </row>
    <row r="3" spans="1:12" ht="12" x14ac:dyDescent="0.2">
      <c r="A3" s="6"/>
      <c r="B3" s="210" t="s">
        <v>76</v>
      </c>
      <c r="C3" s="210"/>
      <c r="D3" s="210"/>
      <c r="E3" s="210"/>
      <c r="F3" s="210"/>
      <c r="G3" s="210"/>
    </row>
    <row r="6" spans="1:12" ht="12.75" customHeight="1" x14ac:dyDescent="0.15">
      <c r="B6" s="234" t="s">
        <v>283</v>
      </c>
      <c r="C6" s="228" t="str">
        <f>CONCATENATE("enero-",H6)</f>
        <v>enero-mayo</v>
      </c>
      <c r="D6" s="229"/>
      <c r="E6" s="229"/>
      <c r="F6" s="229"/>
      <c r="G6" s="230"/>
      <c r="H6" s="224" t="s">
        <v>124</v>
      </c>
      <c r="I6" s="225"/>
      <c r="J6" s="225"/>
      <c r="K6" s="225"/>
      <c r="L6" s="226"/>
    </row>
    <row r="7" spans="1:12" ht="21.75" thickBot="1" x14ac:dyDescent="0.2">
      <c r="B7" s="235"/>
      <c r="C7" s="89">
        <f>+'Cuadro 4'!C7</f>
        <v>2025</v>
      </c>
      <c r="D7" s="89">
        <f>+'Cuadro 4'!D7</f>
        <v>2026</v>
      </c>
      <c r="E7" s="90" t="str">
        <f>+'Cuadro 4'!E7</f>
        <v>% Var.
'2026/2025</v>
      </c>
      <c r="F7" s="89" t="str">
        <f>+'Cuadro 4'!F7</f>
        <v>US$ Dif.
'2026/2025</v>
      </c>
      <c r="G7" s="90" t="str">
        <f>+'Cuadro 4'!G7</f>
        <v>% Part.
2026</v>
      </c>
      <c r="H7" s="91">
        <f>+C7</f>
        <v>2025</v>
      </c>
      <c r="I7" s="91">
        <f>+D7</f>
        <v>2026</v>
      </c>
      <c r="J7" s="92" t="str">
        <f>+E7</f>
        <v>% Var.
'2026/2025</v>
      </c>
      <c r="K7" s="91" t="str">
        <f>+F7</f>
        <v>US$ Dif.
'2026/2025</v>
      </c>
      <c r="L7" s="92" t="str">
        <f>+G7</f>
        <v>% Part.
2026</v>
      </c>
    </row>
    <row r="8" spans="1:12" x14ac:dyDescent="0.15">
      <c r="A8" s="93">
        <v>1</v>
      </c>
      <c r="B8" s="132" t="s">
        <v>21</v>
      </c>
      <c r="C8" s="133">
        <v>3409.044003</v>
      </c>
      <c r="D8" s="133">
        <v>3983.887671</v>
      </c>
      <c r="E8" s="134">
        <v>0.16862312938587198</v>
      </c>
      <c r="F8" s="133">
        <v>574.84366799999998</v>
      </c>
      <c r="G8" s="134">
        <v>0.18567970801449446</v>
      </c>
      <c r="H8" s="133">
        <v>311.26770900000002</v>
      </c>
      <c r="I8" s="133">
        <v>449.54707500000001</v>
      </c>
      <c r="J8" s="134">
        <v>0.44424577944254406</v>
      </c>
      <c r="K8" s="133">
        <v>138.27936599999998</v>
      </c>
      <c r="L8" s="134">
        <v>0.1226469598637432</v>
      </c>
    </row>
    <row r="9" spans="1:12" x14ac:dyDescent="0.15">
      <c r="A9" s="93">
        <v>2</v>
      </c>
      <c r="B9" s="135" t="s">
        <v>22</v>
      </c>
      <c r="C9" s="136">
        <v>4168.71432</v>
      </c>
      <c r="D9" s="136">
        <v>3834.6372930000002</v>
      </c>
      <c r="E9" s="137">
        <v>-8.0139103175580484E-2</v>
      </c>
      <c r="F9" s="136">
        <v>-334.07702699999982</v>
      </c>
      <c r="G9" s="137">
        <v>0.1787234961690092</v>
      </c>
      <c r="H9" s="136">
        <v>707.34809499999994</v>
      </c>
      <c r="I9" s="136">
        <v>666.06245699999999</v>
      </c>
      <c r="J9" s="137">
        <v>-5.8366790399004276E-2</v>
      </c>
      <c r="K9" s="136">
        <v>-41.285637999999949</v>
      </c>
      <c r="L9" s="137">
        <v>0.18171742176372782</v>
      </c>
    </row>
    <row r="10" spans="1:12" x14ac:dyDescent="0.15">
      <c r="A10" s="93">
        <v>3</v>
      </c>
      <c r="B10" s="132" t="s">
        <v>23</v>
      </c>
      <c r="C10" s="133">
        <v>2136.8052240000002</v>
      </c>
      <c r="D10" s="133">
        <v>2252.2112569999999</v>
      </c>
      <c r="E10" s="134">
        <v>5.4008681607378817E-2</v>
      </c>
      <c r="F10" s="133">
        <v>115.40603299999975</v>
      </c>
      <c r="G10" s="134">
        <v>0.10497031119397682</v>
      </c>
      <c r="H10" s="133">
        <v>506.482415</v>
      </c>
      <c r="I10" s="133">
        <v>415.70752599999997</v>
      </c>
      <c r="J10" s="134">
        <v>-0.17922614154333483</v>
      </c>
      <c r="K10" s="133">
        <v>-90.77488900000003</v>
      </c>
      <c r="L10" s="134">
        <v>0.1134147391713715</v>
      </c>
    </row>
    <row r="11" spans="1:12" x14ac:dyDescent="0.15">
      <c r="A11" s="93">
        <v>4</v>
      </c>
      <c r="B11" s="135" t="s">
        <v>25</v>
      </c>
      <c r="C11" s="136">
        <v>1707.6186809999999</v>
      </c>
      <c r="D11" s="136">
        <v>1686.314795</v>
      </c>
      <c r="E11" s="137">
        <v>-1.2475786448719384E-2</v>
      </c>
      <c r="F11" s="136">
        <v>-21.30388599999992</v>
      </c>
      <c r="G11" s="137">
        <v>7.8595197609456408E-2</v>
      </c>
      <c r="H11" s="136">
        <v>360.10491500000001</v>
      </c>
      <c r="I11" s="136">
        <v>329.69286899999997</v>
      </c>
      <c r="J11" s="137">
        <v>-8.4453293285374986E-2</v>
      </c>
      <c r="K11" s="136">
        <v>-30.412046000000032</v>
      </c>
      <c r="L11" s="137">
        <v>8.9947928304517033E-2</v>
      </c>
    </row>
    <row r="12" spans="1:12" x14ac:dyDescent="0.15">
      <c r="A12" s="93">
        <v>5</v>
      </c>
      <c r="B12" s="132" t="s">
        <v>27</v>
      </c>
      <c r="C12" s="133">
        <v>1532.577211</v>
      </c>
      <c r="D12" s="133">
        <v>1658.3081910000001</v>
      </c>
      <c r="E12" s="134">
        <v>8.2038920517395031E-2</v>
      </c>
      <c r="F12" s="133">
        <v>125.73098000000005</v>
      </c>
      <c r="G12" s="134">
        <v>7.7289875149927273E-2</v>
      </c>
      <c r="H12" s="133">
        <v>292.98819200000003</v>
      </c>
      <c r="I12" s="133">
        <v>325.59805699999998</v>
      </c>
      <c r="J12" s="134">
        <v>0.11130095304318588</v>
      </c>
      <c r="K12" s="133">
        <v>32.609864999999957</v>
      </c>
      <c r="L12" s="134">
        <v>8.883076778687031E-2</v>
      </c>
    </row>
    <row r="13" spans="1:12" x14ac:dyDescent="0.15">
      <c r="A13" s="93">
        <v>6</v>
      </c>
      <c r="B13" s="135" t="s">
        <v>44</v>
      </c>
      <c r="C13" s="136">
        <v>1393.147946</v>
      </c>
      <c r="D13" s="136">
        <v>1540.607908</v>
      </c>
      <c r="E13" s="137">
        <v>0.10584659183067124</v>
      </c>
      <c r="F13" s="136">
        <v>147.4599619999999</v>
      </c>
      <c r="G13" s="137">
        <v>7.1804139610808101E-2</v>
      </c>
      <c r="H13" s="136">
        <v>274.30965800000001</v>
      </c>
      <c r="I13" s="136">
        <v>248.105966</v>
      </c>
      <c r="J13" s="137">
        <v>-9.5525954831674253E-2</v>
      </c>
      <c r="K13" s="136">
        <v>-26.203692000000018</v>
      </c>
      <c r="L13" s="137">
        <v>6.7689112322568745E-2</v>
      </c>
    </row>
    <row r="14" spans="1:12" x14ac:dyDescent="0.15">
      <c r="A14" s="93">
        <v>7</v>
      </c>
      <c r="B14" s="132" t="s">
        <v>30</v>
      </c>
      <c r="C14" s="133">
        <v>756.39189199999998</v>
      </c>
      <c r="D14" s="133">
        <v>1255.742984</v>
      </c>
      <c r="E14" s="134">
        <v>0.66017509875687552</v>
      </c>
      <c r="F14" s="133">
        <v>499.35109199999999</v>
      </c>
      <c r="G14" s="134">
        <v>5.8527250230386824E-2</v>
      </c>
      <c r="H14" s="133">
        <v>134.06660299999999</v>
      </c>
      <c r="I14" s="133">
        <v>313.74145700000003</v>
      </c>
      <c r="J14" s="134">
        <v>1.3401909944716066</v>
      </c>
      <c r="K14" s="133">
        <v>179.67485400000004</v>
      </c>
      <c r="L14" s="134">
        <v>8.5596009904571876E-2</v>
      </c>
    </row>
    <row r="15" spans="1:12" x14ac:dyDescent="0.15">
      <c r="A15" s="93">
        <v>8</v>
      </c>
      <c r="B15" s="135" t="s">
        <v>29</v>
      </c>
      <c r="C15" s="136">
        <v>454.31025799999998</v>
      </c>
      <c r="D15" s="136">
        <v>1182.107422</v>
      </c>
      <c r="E15" s="137">
        <v>1.6019826785421167</v>
      </c>
      <c r="F15" s="136">
        <v>727.79716400000007</v>
      </c>
      <c r="G15" s="137">
        <v>5.5095268512837241E-2</v>
      </c>
      <c r="H15" s="136">
        <v>177.80094600000001</v>
      </c>
      <c r="I15" s="136">
        <v>222.57693699999999</v>
      </c>
      <c r="J15" s="137">
        <v>0.25183213029698948</v>
      </c>
      <c r="K15" s="136">
        <v>44.775990999999976</v>
      </c>
      <c r="L15" s="137">
        <v>6.0724195922827212E-2</v>
      </c>
    </row>
    <row r="16" spans="1:12" x14ac:dyDescent="0.15">
      <c r="A16" s="93">
        <v>9</v>
      </c>
      <c r="B16" s="132" t="s">
        <v>24</v>
      </c>
      <c r="C16" s="133">
        <v>1143.4198309999999</v>
      </c>
      <c r="D16" s="133">
        <v>1138.9878570000001</v>
      </c>
      <c r="E16" s="134">
        <v>-3.8760688592603953E-3</v>
      </c>
      <c r="F16" s="133">
        <v>-4.4319739999998546</v>
      </c>
      <c r="G16" s="134">
        <v>5.3085566206923E-2</v>
      </c>
      <c r="H16" s="133">
        <v>167.51973000000001</v>
      </c>
      <c r="I16" s="133">
        <v>163.285304</v>
      </c>
      <c r="J16" s="134">
        <v>-2.5277177798698758E-2</v>
      </c>
      <c r="K16" s="133">
        <v>-4.2344260000000133</v>
      </c>
      <c r="L16" s="134">
        <v>4.4548051226953503E-2</v>
      </c>
    </row>
    <row r="17" spans="1:12" x14ac:dyDescent="0.15">
      <c r="A17" s="93">
        <v>10</v>
      </c>
      <c r="B17" s="135" t="s">
        <v>26</v>
      </c>
      <c r="C17" s="136">
        <v>644.55082400000003</v>
      </c>
      <c r="D17" s="136">
        <v>650.91519800000003</v>
      </c>
      <c r="E17" s="137">
        <v>9.8741228201424391E-3</v>
      </c>
      <c r="F17" s="136">
        <v>6.364373999999998</v>
      </c>
      <c r="G17" s="137">
        <v>3.0337638479776517E-2</v>
      </c>
      <c r="H17" s="136">
        <v>109.830428</v>
      </c>
      <c r="I17" s="136">
        <v>111.734472</v>
      </c>
      <c r="J17" s="137">
        <v>1.7336215788943399E-2</v>
      </c>
      <c r="K17" s="136">
        <v>1.904043999999999</v>
      </c>
      <c r="L17" s="137">
        <v>3.0483778151110291E-2</v>
      </c>
    </row>
    <row r="18" spans="1:12" x14ac:dyDescent="0.15">
      <c r="A18" s="93">
        <v>11</v>
      </c>
      <c r="B18" s="132" t="s">
        <v>28</v>
      </c>
      <c r="C18" s="133">
        <v>471.863201</v>
      </c>
      <c r="D18" s="133">
        <v>498.98305199999999</v>
      </c>
      <c r="E18" s="134">
        <v>5.7473969028578598E-2</v>
      </c>
      <c r="F18" s="133">
        <v>27.119850999999983</v>
      </c>
      <c r="G18" s="134">
        <v>2.3256435685669034E-2</v>
      </c>
      <c r="H18" s="133">
        <v>107.53935799999999</v>
      </c>
      <c r="I18" s="133">
        <v>79.744214999999997</v>
      </c>
      <c r="J18" s="134">
        <v>-0.25846484037964967</v>
      </c>
      <c r="K18" s="133">
        <v>-27.795142999999996</v>
      </c>
      <c r="L18" s="134">
        <v>2.1756087583198507E-2</v>
      </c>
    </row>
    <row r="19" spans="1:12" x14ac:dyDescent="0.15">
      <c r="A19" s="93">
        <v>12</v>
      </c>
      <c r="B19" s="135" t="s">
        <v>31</v>
      </c>
      <c r="C19" s="136">
        <v>305.55424099999999</v>
      </c>
      <c r="D19" s="136">
        <v>313.86296099999998</v>
      </c>
      <c r="E19" s="137">
        <v>2.7192291531636714E-2</v>
      </c>
      <c r="F19" s="136">
        <v>8.3087199999999939</v>
      </c>
      <c r="G19" s="137">
        <v>1.4628420218589205E-2</v>
      </c>
      <c r="H19" s="136">
        <v>64.736068000000003</v>
      </c>
      <c r="I19" s="136">
        <v>65.263609000000002</v>
      </c>
      <c r="J19" s="137">
        <v>8.1491047618154067E-3</v>
      </c>
      <c r="K19" s="136">
        <v>0.52754099999999937</v>
      </c>
      <c r="L19" s="137">
        <v>1.7805439471686096E-2</v>
      </c>
    </row>
    <row r="20" spans="1:12" x14ac:dyDescent="0.15">
      <c r="A20" s="93">
        <v>13</v>
      </c>
      <c r="B20" s="132" t="s">
        <v>32</v>
      </c>
      <c r="C20" s="133">
        <v>241.77329800000001</v>
      </c>
      <c r="D20" s="133">
        <v>305.34332799999999</v>
      </c>
      <c r="E20" s="134">
        <v>0.26293238552753651</v>
      </c>
      <c r="F20" s="133">
        <v>63.570029999999974</v>
      </c>
      <c r="G20" s="134">
        <v>1.4231340004870837E-2</v>
      </c>
      <c r="H20" s="133">
        <v>47.931173999999999</v>
      </c>
      <c r="I20" s="133">
        <v>57.367579999999997</v>
      </c>
      <c r="J20" s="134">
        <v>0.19687408449457133</v>
      </c>
      <c r="K20" s="133">
        <v>9.4364059999999981</v>
      </c>
      <c r="L20" s="134">
        <v>1.5651218021472117E-2</v>
      </c>
    </row>
    <row r="21" spans="1:12" x14ac:dyDescent="0.15">
      <c r="A21" s="93">
        <v>14</v>
      </c>
      <c r="B21" s="135" t="s">
        <v>34</v>
      </c>
      <c r="C21" s="136">
        <v>213.810125</v>
      </c>
      <c r="D21" s="136">
        <v>271.68479200000002</v>
      </c>
      <c r="E21" s="137">
        <v>0.27068253666658681</v>
      </c>
      <c r="F21" s="136">
        <v>57.874667000000017</v>
      </c>
      <c r="G21" s="137">
        <v>1.2662594183504192E-2</v>
      </c>
      <c r="H21" s="136">
        <v>42.899853999999998</v>
      </c>
      <c r="I21" s="136">
        <v>46.995401999999999</v>
      </c>
      <c r="J21" s="137">
        <v>9.546764424885934E-2</v>
      </c>
      <c r="K21" s="136">
        <v>4.0955480000000009</v>
      </c>
      <c r="L21" s="137">
        <v>1.282144519097244E-2</v>
      </c>
    </row>
    <row r="22" spans="1:12" x14ac:dyDescent="0.15">
      <c r="A22" s="93">
        <v>15</v>
      </c>
      <c r="B22" s="132" t="s">
        <v>35</v>
      </c>
      <c r="C22" s="133">
        <v>110.781363</v>
      </c>
      <c r="D22" s="133">
        <v>167.86250200000001</v>
      </c>
      <c r="E22" s="134">
        <v>0.51525940333483722</v>
      </c>
      <c r="F22" s="133">
        <v>57.081139000000007</v>
      </c>
      <c r="G22" s="134">
        <v>7.8236795140659201E-3</v>
      </c>
      <c r="H22" s="133">
        <v>24.604507999999999</v>
      </c>
      <c r="I22" s="133">
        <v>40.842838</v>
      </c>
      <c r="J22" s="134">
        <v>0.65997377391167511</v>
      </c>
      <c r="K22" s="133">
        <v>16.238330000000001</v>
      </c>
      <c r="L22" s="134">
        <v>1.1142881783642717E-2</v>
      </c>
    </row>
    <row r="23" spans="1:12" x14ac:dyDescent="0.15">
      <c r="A23" s="93">
        <v>16</v>
      </c>
      <c r="B23" s="135" t="s">
        <v>279</v>
      </c>
      <c r="C23" s="136">
        <v>142.59919400000001</v>
      </c>
      <c r="D23" s="136">
        <v>146.41035500000001</v>
      </c>
      <c r="E23" s="137">
        <v>2.6726385283776466E-2</v>
      </c>
      <c r="F23" s="136">
        <v>3.8111609999999985</v>
      </c>
      <c r="G23" s="137">
        <v>6.8238450005982812E-3</v>
      </c>
      <c r="H23" s="136">
        <v>28.060179000000002</v>
      </c>
      <c r="I23" s="136">
        <v>24.474899000000001</v>
      </c>
      <c r="J23" s="137">
        <v>-0.12777110224421595</v>
      </c>
      <c r="K23" s="136">
        <v>-3.5852800000000009</v>
      </c>
      <c r="L23" s="137">
        <v>6.6773250728461948E-3</v>
      </c>
    </row>
    <row r="24" spans="1:12" x14ac:dyDescent="0.15">
      <c r="A24" s="93">
        <v>17</v>
      </c>
      <c r="B24" s="132" t="s">
        <v>33</v>
      </c>
      <c r="C24" s="133">
        <v>151.85909100000001</v>
      </c>
      <c r="D24" s="133">
        <v>130.563523</v>
      </c>
      <c r="E24" s="134">
        <v>-0.14023242111991829</v>
      </c>
      <c r="F24" s="133">
        <v>-21.295568000000003</v>
      </c>
      <c r="G24" s="134">
        <v>6.0852611393780766E-3</v>
      </c>
      <c r="H24" s="133">
        <v>28.338080000000001</v>
      </c>
      <c r="I24" s="133">
        <v>17.343284000000001</v>
      </c>
      <c r="J24" s="134">
        <v>-0.38798662435846043</v>
      </c>
      <c r="K24" s="133">
        <v>-10.994796000000001</v>
      </c>
      <c r="L24" s="134">
        <v>4.7316536464028815E-3</v>
      </c>
    </row>
    <row r="25" spans="1:12" x14ac:dyDescent="0.15">
      <c r="A25" s="93">
        <v>18</v>
      </c>
      <c r="B25" s="135" t="s">
        <v>39</v>
      </c>
      <c r="C25" s="136">
        <v>77.343716000000001</v>
      </c>
      <c r="D25" s="136">
        <v>113.826033</v>
      </c>
      <c r="E25" s="137">
        <v>0.4716907705856801</v>
      </c>
      <c r="F25" s="136">
        <v>36.482316999999995</v>
      </c>
      <c r="G25" s="137">
        <v>5.305165787112427E-3</v>
      </c>
      <c r="H25" s="136">
        <v>15.168799999999999</v>
      </c>
      <c r="I25" s="136">
        <v>26.277094000000002</v>
      </c>
      <c r="J25" s="137">
        <v>0.73231198249037521</v>
      </c>
      <c r="K25" s="136">
        <v>11.108294000000003</v>
      </c>
      <c r="L25" s="137">
        <v>7.1690060338037067E-3</v>
      </c>
    </row>
    <row r="26" spans="1:12" x14ac:dyDescent="0.15">
      <c r="A26" s="93">
        <v>19</v>
      </c>
      <c r="B26" s="132" t="s">
        <v>36</v>
      </c>
      <c r="C26" s="133">
        <v>42.342875999999997</v>
      </c>
      <c r="D26" s="133">
        <v>88.269124000000005</v>
      </c>
      <c r="E26" s="134">
        <v>1.0846275061712864</v>
      </c>
      <c r="F26" s="133">
        <v>45.926248000000008</v>
      </c>
      <c r="G26" s="134">
        <v>4.1140178952136942E-3</v>
      </c>
      <c r="H26" s="133">
        <v>8.3076810000000005</v>
      </c>
      <c r="I26" s="133">
        <v>9.8376429999999999</v>
      </c>
      <c r="J26" s="134">
        <v>0.18416234325800418</v>
      </c>
      <c r="K26" s="133">
        <v>1.5299619999999994</v>
      </c>
      <c r="L26" s="134">
        <v>2.6839391762805581E-3</v>
      </c>
    </row>
    <row r="27" spans="1:12" x14ac:dyDescent="0.15">
      <c r="A27" s="93">
        <v>20</v>
      </c>
      <c r="B27" s="135" t="s">
        <v>278</v>
      </c>
      <c r="C27" s="136">
        <v>34.549582999999998</v>
      </c>
      <c r="D27" s="136">
        <v>43.216960999999998</v>
      </c>
      <c r="E27" s="137">
        <v>0.2508678035274694</v>
      </c>
      <c r="F27" s="136">
        <v>8.6673779999999994</v>
      </c>
      <c r="G27" s="137">
        <v>2.014241706202412E-3</v>
      </c>
      <c r="H27" s="136">
        <v>16.916442</v>
      </c>
      <c r="I27" s="136">
        <v>12.745692</v>
      </c>
      <c r="J27" s="137">
        <v>-0.24655007240884341</v>
      </c>
      <c r="K27" s="136">
        <v>-4.17075</v>
      </c>
      <c r="L27" s="137">
        <v>3.4773229814911663E-3</v>
      </c>
    </row>
    <row r="28" spans="1:12" x14ac:dyDescent="0.15">
      <c r="A28" s="93">
        <v>21</v>
      </c>
      <c r="B28" s="132" t="s">
        <v>37</v>
      </c>
      <c r="C28" s="133">
        <v>43.116869000000001</v>
      </c>
      <c r="D28" s="133">
        <v>41.231400000000001</v>
      </c>
      <c r="E28" s="134">
        <v>-4.3729265220997404E-2</v>
      </c>
      <c r="F28" s="133">
        <v>-1.8854690000000005</v>
      </c>
      <c r="G28" s="134">
        <v>1.9216993412635873E-3</v>
      </c>
      <c r="H28" s="133">
        <v>9.3508329999999997</v>
      </c>
      <c r="I28" s="133">
        <v>7.4070330000000002</v>
      </c>
      <c r="J28" s="134">
        <v>-0.20787452839763043</v>
      </c>
      <c r="K28" s="133">
        <v>-1.9437999999999995</v>
      </c>
      <c r="L28" s="134">
        <v>2.0208119006456032E-3</v>
      </c>
    </row>
    <row r="29" spans="1:12" x14ac:dyDescent="0.15">
      <c r="A29" s="93">
        <v>22</v>
      </c>
      <c r="B29" s="135" t="s">
        <v>41</v>
      </c>
      <c r="C29" s="136">
        <v>31.722369</v>
      </c>
      <c r="D29" s="136">
        <v>39.661665999999997</v>
      </c>
      <c r="E29" s="137">
        <v>0.25027440415941182</v>
      </c>
      <c r="F29" s="136">
        <v>7.9392969999999963</v>
      </c>
      <c r="G29" s="137">
        <v>1.8485377024698752E-3</v>
      </c>
      <c r="H29" s="136">
        <v>8.1823110000000003</v>
      </c>
      <c r="I29" s="136">
        <v>9.8654419999999998</v>
      </c>
      <c r="J29" s="137">
        <v>0.20570362089634564</v>
      </c>
      <c r="K29" s="136">
        <v>1.6831309999999995</v>
      </c>
      <c r="L29" s="137">
        <v>2.691523393878353E-3</v>
      </c>
    </row>
    <row r="30" spans="1:12" x14ac:dyDescent="0.15">
      <c r="A30" s="93">
        <v>23</v>
      </c>
      <c r="B30" s="132" t="s">
        <v>156</v>
      </c>
      <c r="C30" s="133">
        <v>26.798801000000001</v>
      </c>
      <c r="D30" s="133">
        <v>33.815353000000002</v>
      </c>
      <c r="E30" s="134">
        <v>0.26182335545534308</v>
      </c>
      <c r="F30" s="133">
        <v>7.0165520000000008</v>
      </c>
      <c r="G30" s="134">
        <v>1.576054695806974E-3</v>
      </c>
      <c r="H30" s="133">
        <v>7.9017739999999996</v>
      </c>
      <c r="I30" s="133">
        <v>7.584549</v>
      </c>
      <c r="J30" s="134">
        <v>-4.0146048216514352E-2</v>
      </c>
      <c r="K30" s="133">
        <v>-0.31722499999999965</v>
      </c>
      <c r="L30" s="134">
        <v>2.0692424186890632E-3</v>
      </c>
    </row>
    <row r="31" spans="1:12" x14ac:dyDescent="0.15">
      <c r="A31" s="93">
        <v>24</v>
      </c>
      <c r="B31" s="135" t="s">
        <v>40</v>
      </c>
      <c r="C31" s="136">
        <v>22.309566</v>
      </c>
      <c r="D31" s="136">
        <v>23.212451000000001</v>
      </c>
      <c r="E31" s="137">
        <v>4.0470755908026179E-2</v>
      </c>
      <c r="F31" s="136">
        <v>0.90288500000000127</v>
      </c>
      <c r="G31" s="137">
        <v>1.0818781752696561E-3</v>
      </c>
      <c r="H31" s="136">
        <v>6.2257429999999996</v>
      </c>
      <c r="I31" s="136">
        <v>4.1221370000000004</v>
      </c>
      <c r="J31" s="137">
        <v>-0.33788834521437827</v>
      </c>
      <c r="K31" s="136">
        <v>-2.1036059999999992</v>
      </c>
      <c r="L31" s="137">
        <v>1.1246154169546113E-3</v>
      </c>
    </row>
    <row r="32" spans="1:12" x14ac:dyDescent="0.15">
      <c r="A32" s="93">
        <v>25</v>
      </c>
      <c r="B32" s="132" t="s">
        <v>38</v>
      </c>
      <c r="C32" s="133">
        <v>24.189972999999998</v>
      </c>
      <c r="D32" s="133">
        <v>22.019407999999999</v>
      </c>
      <c r="E32" s="134">
        <v>-8.9729947197543347E-2</v>
      </c>
      <c r="F32" s="133">
        <v>-2.1705649999999999</v>
      </c>
      <c r="G32" s="134">
        <v>1.0262732249842149E-3</v>
      </c>
      <c r="H32" s="133">
        <v>5.0069080000000001</v>
      </c>
      <c r="I32" s="133">
        <v>4.4632300000000003</v>
      </c>
      <c r="J32" s="134">
        <v>-0.10858557816520698</v>
      </c>
      <c r="K32" s="133">
        <v>-0.54367799999999988</v>
      </c>
      <c r="L32" s="134">
        <v>1.2176735677184745E-3</v>
      </c>
    </row>
    <row r="33" spans="1:12" x14ac:dyDescent="0.15">
      <c r="A33" s="93">
        <v>26</v>
      </c>
      <c r="B33" s="135" t="s">
        <v>42</v>
      </c>
      <c r="C33" s="136">
        <v>15.288137000000001</v>
      </c>
      <c r="D33" s="136">
        <v>21.694555999999999</v>
      </c>
      <c r="E33" s="137">
        <v>0.4190451066732328</v>
      </c>
      <c r="F33" s="136">
        <v>6.4064189999999979</v>
      </c>
      <c r="G33" s="137">
        <v>1.0111326313005623E-3</v>
      </c>
      <c r="H33" s="136">
        <v>2.571898</v>
      </c>
      <c r="I33" s="136">
        <v>3.2312110000000001</v>
      </c>
      <c r="J33" s="137">
        <v>0.25635270139017963</v>
      </c>
      <c r="K33" s="136">
        <v>0.65931300000000004</v>
      </c>
      <c r="L33" s="137">
        <v>8.8154995965280289E-4</v>
      </c>
    </row>
    <row r="34" spans="1:12" x14ac:dyDescent="0.15">
      <c r="A34" s="93">
        <v>27</v>
      </c>
      <c r="B34" s="132" t="s">
        <v>43</v>
      </c>
      <c r="C34" s="133">
        <v>8.8349089999999997</v>
      </c>
      <c r="D34" s="133">
        <v>10.319588</v>
      </c>
      <c r="E34" s="134">
        <v>0.16804689216380164</v>
      </c>
      <c r="F34" s="133">
        <v>1.4846789999999999</v>
      </c>
      <c r="G34" s="139">
        <v>4.8097191610548315E-4</v>
      </c>
      <c r="H34" s="133">
        <v>2.0004050000000002</v>
      </c>
      <c r="I34" s="133">
        <v>1.7568140000000001</v>
      </c>
      <c r="J34" s="134">
        <v>-0.12177084140461558</v>
      </c>
      <c r="K34" s="133">
        <v>-0.24359100000000011</v>
      </c>
      <c r="L34" s="139">
        <v>4.792999624034083E-4</v>
      </c>
    </row>
    <row r="35" spans="1:12" ht="11.25" thickBot="1" x14ac:dyDescent="0.2">
      <c r="B35" s="140" t="s">
        <v>19</v>
      </c>
      <c r="C35" s="141">
        <v>19311.317501999998</v>
      </c>
      <c r="D35" s="141">
        <v>21455.697628999995</v>
      </c>
      <c r="E35" s="142">
        <v>0.11104266328684775</v>
      </c>
      <c r="F35" s="141">
        <v>2144.3801269999967</v>
      </c>
      <c r="G35" s="142">
        <v>1</v>
      </c>
      <c r="H35" s="141">
        <v>3467.4607069999997</v>
      </c>
      <c r="I35" s="141">
        <v>3665.3747919999992</v>
      </c>
      <c r="J35" s="142">
        <v>5.7077527829070052E-2</v>
      </c>
      <c r="K35" s="141">
        <v>197.91408499999943</v>
      </c>
      <c r="L35" s="142">
        <v>1</v>
      </c>
    </row>
    <row r="37" spans="1:12" ht="12" x14ac:dyDescent="0.2">
      <c r="B37" s="209" t="s">
        <v>82</v>
      </c>
      <c r="C37" s="209"/>
      <c r="D37" s="209"/>
      <c r="E37" s="209"/>
      <c r="F37" s="209"/>
      <c r="G37" s="209"/>
    </row>
    <row r="38" spans="1:12" ht="12" x14ac:dyDescent="0.2">
      <c r="B38" s="204" t="s">
        <v>88</v>
      </c>
      <c r="C38" s="204"/>
      <c r="D38" s="204"/>
      <c r="E38" s="204"/>
      <c r="F38" s="204"/>
      <c r="G38" s="204"/>
      <c r="H38" s="204"/>
      <c r="I38" s="204"/>
      <c r="J38" s="204"/>
      <c r="K38" s="204"/>
      <c r="L38" s="204"/>
    </row>
  </sheetData>
  <mergeCells count="7">
    <mergeCell ref="B38:L38"/>
    <mergeCell ref="H6:L6"/>
    <mergeCell ref="B37:G37"/>
    <mergeCell ref="B2:G2"/>
    <mergeCell ref="B3:G3"/>
    <mergeCell ref="B6:B7"/>
    <mergeCell ref="C6:G6"/>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Tabla de Contenidos</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10'!Área_de_impresión</vt:lpstr>
      <vt:lpstr>'Cuadro 12'!Área_de_impresión</vt:lpstr>
      <vt:lpstr>'Cuadro 13'!Área_de_impresión</vt:lpstr>
      <vt:lpstr>'Cuadro 14'!Área_de_impresión</vt:lpstr>
      <vt:lpstr>'Cuadro 15'!Área_de_impresión</vt:lpstr>
      <vt:lpstr>'Cuadro 6'!Área_de_impresión</vt:lpstr>
      <vt:lpstr>'Cuadro 7'!Área_de_impresión</vt:lpstr>
      <vt:lpstr>'Cuadro 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MANUEL PAREDES</dc:creator>
  <cp:lastModifiedBy>CRISTINA ALLENDE</cp:lastModifiedBy>
  <cp:lastPrinted>2024-08-07T12:26:44Z</cp:lastPrinted>
  <dcterms:created xsi:type="dcterms:W3CDTF">2022-11-08T15:01:18Z</dcterms:created>
  <dcterms:modified xsi:type="dcterms:W3CDTF">2026-06-16T13:48:54Z</dcterms:modified>
</cp:coreProperties>
</file>