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subrei-my.sharepoint.com/personal/nparedes_subrei_gob_cl/Documents/Escritorio/"/>
    </mc:Choice>
  </mc:AlternateContent>
  <xr:revisionPtr revIDLastSave="0" documentId="8_{57CF48D7-BB71-43AE-A601-46284238A887}" xr6:coauthVersionLast="47" xr6:coauthVersionMax="47" xr10:uidLastSave="{00000000-0000-0000-0000-000000000000}"/>
  <bookViews>
    <workbookView xWindow="-28920" yWindow="-120" windowWidth="29040" windowHeight="15840" tabRatio="849" xr2:uid="{7EF0C587-B5C8-414E-9955-8DC73B77535D}"/>
  </bookViews>
  <sheets>
    <sheet name="Tabla de Contenidos" sheetId="1" r:id="rId1"/>
    <sheet name="Cuadro 1" sheetId="2" r:id="rId2"/>
    <sheet name="Cuadro 2" sheetId="3" r:id="rId3"/>
    <sheet name="Cuadro 3" sheetId="4" r:id="rId4"/>
    <sheet name="Cuadro 4" sheetId="5" r:id="rId5"/>
    <sheet name="Cuadro 5" sheetId="6" r:id="rId6"/>
    <sheet name="Cuadro 6" sheetId="7" r:id="rId7"/>
    <sheet name="Cuadro 7" sheetId="18" r:id="rId8"/>
    <sheet name="Cuadro 8" sheetId="8" r:id="rId9"/>
    <sheet name="Cuadro 9" sheetId="9" r:id="rId10"/>
    <sheet name="Cuadro 10" sheetId="10" r:id="rId11"/>
    <sheet name="Cuadro 11" sheetId="11" r:id="rId12"/>
  </sheets>
  <definedNames>
    <definedName name="_xlnm._FilterDatabase" localSheetId="4" hidden="1">'Cuadro 4'!#REF!</definedName>
    <definedName name="_xlnm.Print_Area" localSheetId="11">'Cuadro 11'!$A$2:$G$29</definedName>
    <definedName name="_xlnm.Print_Area" localSheetId="6">'Cuadro 6'!$B$2:$G$34</definedName>
    <definedName name="_xlnm.Print_Area" localSheetId="7">'Cuadro 7'!$A$2:$G$34</definedName>
    <definedName name="_xlnm.Print_Area" localSheetId="9">'Cuadro 9'!$B$2:$G$33</definedName>
    <definedName name="cuadro10">#REF!</definedName>
    <definedName name="cuadro11">#REF!</definedName>
    <definedName name="cuadro6">#REF!</definedName>
    <definedName name="cuadro7">#REF!</definedName>
    <definedName name="cuadro7acumulado">#REF!</definedName>
    <definedName name="cuadro7mensual">#REF!</definedName>
    <definedName name="cuadro8">#REF!</definedName>
    <definedName name="EXPORTACIONES_CHILENAS_NO_COBRE_NO_LITIO_NO_CELULOSA_POR_REGIÓN">'Tabla de Contenidos'!$C$16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8" l="1"/>
  <c r="K34" i="8"/>
  <c r="J34" i="8"/>
  <c r="G34" i="8"/>
  <c r="F34" i="8"/>
  <c r="E34" i="8"/>
  <c r="I34" i="8"/>
  <c r="H34" i="8"/>
  <c r="D34" i="8"/>
  <c r="C34" i="8"/>
  <c r="L7" i="8"/>
  <c r="K7" i="8"/>
  <c r="J7" i="8"/>
  <c r="L7" i="6"/>
  <c r="K7" i="6"/>
  <c r="J7" i="6"/>
  <c r="L7" i="5"/>
  <c r="K7" i="5"/>
  <c r="J7" i="5"/>
  <c r="C7" i="6" l="1"/>
  <c r="H7" i="6" s="1"/>
  <c r="C7" i="8"/>
  <c r="H7" i="8" s="1"/>
  <c r="C7" i="5"/>
  <c r="H7" i="5" s="1"/>
  <c r="D7" i="5" l="1"/>
  <c r="I7" i="5" s="1"/>
  <c r="D7" i="6"/>
  <c r="I7" i="6" s="1"/>
  <c r="D7" i="8"/>
  <c r="I7" i="8" s="1"/>
</calcChain>
</file>

<file path=xl/sharedStrings.xml><?xml version="1.0" encoding="utf-8"?>
<sst xmlns="http://schemas.openxmlformats.org/spreadsheetml/2006/main" count="446" uniqueCount="253">
  <si>
    <t>Cuadro 1</t>
  </si>
  <si>
    <t>Cuadro 2</t>
  </si>
  <si>
    <t>Cuadro 3</t>
  </si>
  <si>
    <t>Cuadro 4</t>
  </si>
  <si>
    <t>Cuadro 5</t>
  </si>
  <si>
    <t>Cuadro 6</t>
  </si>
  <si>
    <t>Cuadro 7</t>
  </si>
  <si>
    <t>COMERCIO EXTERIOR DE CHILE</t>
  </si>
  <si>
    <t>variación período</t>
  </si>
  <si>
    <t>US$ Millones</t>
  </si>
  <si>
    <t>%</t>
  </si>
  <si>
    <t>US$</t>
  </si>
  <si>
    <t>Total Intercambio Comercial (I + II)</t>
  </si>
  <si>
    <t xml:space="preserve">Total Exportaciones (FOB)(I) </t>
  </si>
  <si>
    <t xml:space="preserve">Total Importaciones (CIF)(II) </t>
  </si>
  <si>
    <t xml:space="preserve">Total Importaciones (FOB)(III) </t>
  </si>
  <si>
    <t>Saldo Balanza Comercial (FOB) (I - III)</t>
  </si>
  <si>
    <t>Salmón</t>
  </si>
  <si>
    <t>Vino embotellado</t>
  </si>
  <si>
    <t>Sector Exportador</t>
  </si>
  <si>
    <t>Total</t>
  </si>
  <si>
    <t>Concentrados de cobre</t>
  </si>
  <si>
    <t>Cátodos de cobre</t>
  </si>
  <si>
    <t>Carbonato de litio</t>
  </si>
  <si>
    <t>Cereza</t>
  </si>
  <si>
    <t>Hierro</t>
  </si>
  <si>
    <t>Oxido de molibdeno</t>
  </si>
  <si>
    <t>Uva</t>
  </si>
  <si>
    <t>Celulosa blanqueada y semiblanqueada de conífera</t>
  </si>
  <si>
    <t>Maquinaria y equipos</t>
  </si>
  <si>
    <t>Madera aserrada</t>
  </si>
  <si>
    <t>Yodo</t>
  </si>
  <si>
    <t>Celulosa blanqueada y semiblanqueada de eucaliptus</t>
  </si>
  <si>
    <t>Oro</t>
  </si>
  <si>
    <t>Moluscos y crustáceos</t>
  </si>
  <si>
    <t>Manzana</t>
  </si>
  <si>
    <t>Tableros de fibra de madera</t>
  </si>
  <si>
    <t>Carne de cerdo</t>
  </si>
  <si>
    <t>Material de transporte</t>
  </si>
  <si>
    <t>Madera perfilada</t>
  </si>
  <si>
    <t>Manufacturas metálicas</t>
  </si>
  <si>
    <t>Concentrado de molibdeno</t>
  </si>
  <si>
    <t>Metanol</t>
  </si>
  <si>
    <t>Trucha</t>
  </si>
  <si>
    <t>Alambre de cobre</t>
  </si>
  <si>
    <t>Plata</t>
  </si>
  <si>
    <t>Ferromolibdeno</t>
  </si>
  <si>
    <t>Ciruela</t>
  </si>
  <si>
    <t>Jugo de fruta</t>
  </si>
  <si>
    <t>Aceite de pescado</t>
  </si>
  <si>
    <t>Chips de madera</t>
  </si>
  <si>
    <t>Semilla de hortalizas</t>
  </si>
  <si>
    <t>Pera</t>
  </si>
  <si>
    <t>Sal marina y de mesa</t>
  </si>
  <si>
    <t>Palta</t>
  </si>
  <si>
    <t>Fruta en conserva</t>
  </si>
  <si>
    <t>Bebidas no alcohólicas</t>
  </si>
  <si>
    <t>Semilla de maíz</t>
  </si>
  <si>
    <t>Conservas de pescado</t>
  </si>
  <si>
    <t>Merluza</t>
  </si>
  <si>
    <t>Sector Importador</t>
  </si>
  <si>
    <t>Diésel</t>
  </si>
  <si>
    <t>Productos químicos</t>
  </si>
  <si>
    <t>Petróleo</t>
  </si>
  <si>
    <t>Otra maquinaria</t>
  </si>
  <si>
    <t>Productos metálicos</t>
  </si>
  <si>
    <t>Automóviles</t>
  </si>
  <si>
    <t>Vestuario</t>
  </si>
  <si>
    <t>Partes y piezas de otras maquinarias y equipos</t>
  </si>
  <si>
    <t>Camiones y vehículos de carga</t>
  </si>
  <si>
    <t>Carbón mineral</t>
  </si>
  <si>
    <t>Celulares</t>
  </si>
  <si>
    <t>Motores, generadores y transformadores eléctricos</t>
  </si>
  <si>
    <t>Abono</t>
  </si>
  <si>
    <t>Carne</t>
  </si>
  <si>
    <t>Otros alimentos</t>
  </si>
  <si>
    <t>Gas natural licuado</t>
  </si>
  <si>
    <t>Gasolinas</t>
  </si>
  <si>
    <t>Calzado</t>
  </si>
  <si>
    <t>Medicamentos</t>
  </si>
  <si>
    <t>Trigo y maíz</t>
  </si>
  <si>
    <t>Cartón y papel elaborados, y otros</t>
  </si>
  <si>
    <t>Maquinaria para la minería y la construcción</t>
  </si>
  <si>
    <t>Perfumes</t>
  </si>
  <si>
    <t>Fibra y tejido</t>
  </si>
  <si>
    <t>Aparatos médicos</t>
  </si>
  <si>
    <t>Aparatos electrónicos de comunicación</t>
  </si>
  <si>
    <t>Electrodomésticos</t>
  </si>
  <si>
    <t>Computadores</t>
  </si>
  <si>
    <t>Partes y piezas de maquinaria para la minería y la construcción</t>
  </si>
  <si>
    <t>Equipos computacionales</t>
  </si>
  <si>
    <t>Gas natural gaseoso</t>
  </si>
  <si>
    <t>Aceite lubricante</t>
  </si>
  <si>
    <t>Bombas y compresores</t>
  </si>
  <si>
    <t>Buses</t>
  </si>
  <si>
    <t>Bebidas y alcoholes</t>
  </si>
  <si>
    <t>Gas licuado</t>
  </si>
  <si>
    <t>Azúcar y endulzante</t>
  </si>
  <si>
    <t>Aparatos de control eléctrico</t>
  </si>
  <si>
    <t>Televisores</t>
  </si>
  <si>
    <t>Motores y turbinas</t>
  </si>
  <si>
    <t>Otros vehículos de transporte</t>
  </si>
  <si>
    <t>Calderas de vapor</t>
  </si>
  <si>
    <t>China</t>
  </si>
  <si>
    <t>Estados Unidos</t>
  </si>
  <si>
    <t>Unión Europea</t>
  </si>
  <si>
    <t>Japón</t>
  </si>
  <si>
    <t>Mercosur</t>
  </si>
  <si>
    <t>Corea del Sur</t>
  </si>
  <si>
    <t>Alianza del Pacífico</t>
  </si>
  <si>
    <t>Canadá</t>
  </si>
  <si>
    <t>India</t>
  </si>
  <si>
    <t>EFTA</t>
  </si>
  <si>
    <t>Centro América</t>
  </si>
  <si>
    <t>Reino Unido</t>
  </si>
  <si>
    <t>Tailandia</t>
  </si>
  <si>
    <t>Ecuador</t>
  </si>
  <si>
    <t>Bolivia</t>
  </si>
  <si>
    <t>Vietnam</t>
  </si>
  <si>
    <t>Panamá</t>
  </si>
  <si>
    <t>P4</t>
  </si>
  <si>
    <t>Malasia</t>
  </si>
  <si>
    <t>Australia</t>
  </si>
  <si>
    <t>Indonesia</t>
  </si>
  <si>
    <t>Turquía</t>
  </si>
  <si>
    <t>Venezuela</t>
  </si>
  <si>
    <t>Hong Kong</t>
  </si>
  <si>
    <t>Cuba</t>
  </si>
  <si>
    <t>Sin Acuerdo</t>
  </si>
  <si>
    <t>Servicio</t>
  </si>
  <si>
    <t>Servicios de suministro de sedes (hosting) para sitios Web y correo electrónico</t>
  </si>
  <si>
    <t>Servicios de mantenimiento y reparación de aviones, helicópteros y otros aparatos aéreos</t>
  </si>
  <si>
    <t>Servicios de apoyo técnico en Computación e Informática (mantenimiento y reparación), por vía remota (Internet)</t>
  </si>
  <si>
    <t>Servicios de asesoría en gestión de la comercialización de empresas (marketing)</t>
  </si>
  <si>
    <t>Servicios de asesoría en tecnologías de la información</t>
  </si>
  <si>
    <t>Servicios de corretaje de reaseguros</t>
  </si>
  <si>
    <t>Servicios de investigación y desarrollo en la química y la biología</t>
  </si>
  <si>
    <t>Servicios de Comisionista Comercial</t>
  </si>
  <si>
    <t>Servicios de estudios de mercado</t>
  </si>
  <si>
    <t>Servicios en diseño y desarrollo de aplicaciones de tecnologías de información</t>
  </si>
  <si>
    <t>Servicios de asesoría en gestión administrativa de empresas</t>
  </si>
  <si>
    <t>Servicios de filmación de películas (largometrajes, documentales, series, dibujos animados, etc.), para su proyección en salas de cine y televisión, mediante técnicas de animación</t>
  </si>
  <si>
    <t>Servicios de asesoría en gestión financiera de empresas</t>
  </si>
  <si>
    <t>Servicios de diseño de software original</t>
  </si>
  <si>
    <t>Antofagasta</t>
  </si>
  <si>
    <t>Metropolitana</t>
  </si>
  <si>
    <t>Valparaíso</t>
  </si>
  <si>
    <t>Los Lagos</t>
  </si>
  <si>
    <t>Biobío</t>
  </si>
  <si>
    <t>Atacama</t>
  </si>
  <si>
    <t>O`Higgins</t>
  </si>
  <si>
    <t>Tarapacá</t>
  </si>
  <si>
    <t>Coquimbo</t>
  </si>
  <si>
    <t>Maule</t>
  </si>
  <si>
    <t>Magallanes</t>
  </si>
  <si>
    <t>Ñuble</t>
  </si>
  <si>
    <t>La Araucanía</t>
  </si>
  <si>
    <t>Los Ríos</t>
  </si>
  <si>
    <t>Aysén</t>
  </si>
  <si>
    <t>Arica y Parinacota</t>
  </si>
  <si>
    <t>Mercancía Extranjera Nacionalizada</t>
  </si>
  <si>
    <t>CIFRAS EN US$ MILLONES</t>
  </si>
  <si>
    <t xml:space="preserve">EXPORTACIONES CHILENAS POR INDUSTRIA </t>
  </si>
  <si>
    <t>IMPORTACIONES CHILENAS POR CATEGORÍA DE BIEN</t>
  </si>
  <si>
    <t>EXPORTACIONES CHILENAS DE BIENES POR SECTOR</t>
  </si>
  <si>
    <t>IMPORTACIONES CHILENAS DE BIENES POR SECTOR</t>
  </si>
  <si>
    <t xml:space="preserve">IMPORTACIONES CHILENAS SEGÚN SOCIO COMERCIAL </t>
  </si>
  <si>
    <t>Fuente: SUBREI, con cifras del Servicio Nacional de Aduanas.</t>
  </si>
  <si>
    <t>Cuadro 8</t>
  </si>
  <si>
    <t>Cuadro 9</t>
  </si>
  <si>
    <t>EXPORTACIONES CHILENAS DE SERVICIOS NO TRADICIONALES</t>
  </si>
  <si>
    <t>INTERCAMBIO COMERCIAL DE CHILE - BIENES</t>
  </si>
  <si>
    <t>Tabla de Cuadros:</t>
  </si>
  <si>
    <t xml:space="preserve">*Un producto exportado corresponde a Mercancía Extranjera Nacionalizada cuando ha ingresado a Chile desde el exterior, pagando sus derechos de importación, para luego ser exportado a otro destino. </t>
  </si>
  <si>
    <t>* Se consideran como servicios no tradicionales, a aquellos agrupados bajo la partida 0025 del Arancel Aduanero d+B69e la República de Chile, que cuentan con la calificación de servicio exportable realizada por el Servicio Nacional de Aduanas. Se utiliza esta clasificación pues es la única cifra oficial que permite medir en forma periódica las exportaciones de servicios a nivel de tipo de prestación, empresas exportadoras, países de destino y región de origen.</t>
  </si>
  <si>
    <t>Cifras provisionales, sujetas a variaciones y correcciones de valor que se puedan realizar a los documentos aduaneros en forma posterior a su emisión y publicación.</t>
  </si>
  <si>
    <t>Fuente: SUBREI, con cifras del Banco Central de Chile.</t>
  </si>
  <si>
    <t>EXPORTACIONES CHILENAS DE SERVICIOS NO TRADICIONALES* (TOP25)</t>
  </si>
  <si>
    <t xml:space="preserve">Acuerdo Económico 
Comercial </t>
  </si>
  <si>
    <t>Servicios de soporte logístico inbound y outbound</t>
  </si>
  <si>
    <t>Cuadro 10</t>
  </si>
  <si>
    <t>Región de origen</t>
  </si>
  <si>
    <t>Total exportaciones mineras</t>
  </si>
  <si>
    <t>Total exportaciones de cobre</t>
  </si>
  <si>
    <t>Total exportaciones resto de minería</t>
  </si>
  <si>
    <t>Total exportaciones no mineras</t>
  </si>
  <si>
    <t>Total exportaciones silvoagropecuarias</t>
  </si>
  <si>
    <t>Frutas</t>
  </si>
  <si>
    <t>Total exportaciones industriales</t>
  </si>
  <si>
    <t>Alimentos</t>
  </si>
  <si>
    <t xml:space="preserve">       Salmón</t>
  </si>
  <si>
    <t>Forestal y muebles de la madera</t>
  </si>
  <si>
    <t>Químicos</t>
  </si>
  <si>
    <t>Productos metálicos, maquinaria y equipos</t>
  </si>
  <si>
    <t>EXPORTACIONES</t>
  </si>
  <si>
    <t>Total Intercambio Comercial</t>
  </si>
  <si>
    <t>Arándano</t>
  </si>
  <si>
    <t xml:space="preserve">Abonos </t>
  </si>
  <si>
    <t xml:space="preserve">Carne de ave </t>
  </si>
  <si>
    <t xml:space="preserve">Cartulina </t>
  </si>
  <si>
    <t xml:space="preserve">Neumáticos </t>
  </si>
  <si>
    <t xml:space="preserve">Madera contrachapada </t>
  </si>
  <si>
    <t xml:space="preserve">Fruta congelada </t>
  </si>
  <si>
    <t xml:space="preserve">Harina de pescado </t>
  </si>
  <si>
    <t xml:space="preserve">Vino a granel y otros </t>
  </si>
  <si>
    <t xml:space="preserve">Fruta deshidratada </t>
  </si>
  <si>
    <t xml:space="preserve">Celulosa cruda de conífera </t>
  </si>
  <si>
    <t xml:space="preserve">Nitrato de potasio </t>
  </si>
  <si>
    <t xml:space="preserve">Kiwi </t>
  </si>
  <si>
    <t>IMPORTACIONES
US$ Millones</t>
  </si>
  <si>
    <t>Total importaciones de bienes (CIF) </t>
  </si>
  <si>
    <t>      Bienes de consumo</t>
  </si>
  <si>
    <t>            Durables</t>
  </si>
  <si>
    <t>            Semidurables</t>
  </si>
  <si>
    <t>      Bienes intermedios</t>
  </si>
  <si>
    <t>            Productos energéticos</t>
  </si>
  <si>
    <t>            Resto bienes intermedios</t>
  </si>
  <si>
    <t>      Bienes de capital</t>
  </si>
  <si>
    <t>            Camiones y vehículos de carga</t>
  </si>
  <si>
    <t>            Maquinaria para la minería y la construcción</t>
  </si>
  <si>
    <t>marzo</t>
  </si>
  <si>
    <t>Servicios de asesoría en gestión de proyectos de ingeniería</t>
  </si>
  <si>
    <t>Servicios de distribución de cuotas de fondos de inversión extranjeros, tanto en el mercado local como internacional</t>
  </si>
  <si>
    <t>Servicios de procesamiento de información</t>
  </si>
  <si>
    <t>Total de todos los servicios</t>
  </si>
  <si>
    <t xml:space="preserve">EXPORTACIONES CHILENAS TOTALES Y DE SERVICIOS NO TRADICIONALES, SEGÚN SOCIO COMERCIAL </t>
  </si>
  <si>
    <t>EXPORTACIONES CHILENAS TOTALES Y DE SERVICIOS NO TRADICIONALES POR REGIÓN</t>
  </si>
  <si>
    <t>Celulosa: Celulosa cruda de conífera, celulosa blanqueada y semiblanqueada de coníferas y eucaliptus.</t>
  </si>
  <si>
    <t>Total exportaciones de carbonato de litio</t>
  </si>
  <si>
    <t>EXPORTACIONES CHILENAS NO COBRE, NO CARBONATO DE LITIO, NO CELULOSA, POR REGIÓN</t>
  </si>
  <si>
    <t>Cuadro 11</t>
  </si>
  <si>
    <t>Otros servicios financieros por concepto de testigos expertos</t>
  </si>
  <si>
    <t>Servicios de administración de carteras de inversiones extranjeras en el extranjero</t>
  </si>
  <si>
    <t>Servicios de cobro y pagos a clientes y proveedores de empresas extranjeras</t>
  </si>
  <si>
    <t>Servicios de investigación y desarrollo en las ciencias médicas y farmaceúticas</t>
  </si>
  <si>
    <t>Servicios de asesoría en gestión de recursos humanos de empresas</t>
  </si>
  <si>
    <t>Servicios de telecomunicaciones móviles para llamadas telefónicas internacionales del tipo "Roaming In"</t>
  </si>
  <si>
    <t>Servicios de filmación de películas cinematográficas para promoción o publicidad (comerciales)</t>
  </si>
  <si>
    <t>Celulosa</t>
  </si>
  <si>
    <r>
      <t xml:space="preserve">Informe elaborado con cifras del </t>
    </r>
    <r>
      <rPr>
        <b/>
        <sz val="10"/>
        <color theme="1"/>
        <rFont val="Arial Narrow"/>
        <family val="2"/>
      </rPr>
      <t>Banco Central de Chile</t>
    </r>
    <r>
      <rPr>
        <sz val="10"/>
        <color theme="1"/>
        <rFont val="Arial Narrow"/>
        <family val="2"/>
      </rPr>
      <t xml:space="preserve">, el </t>
    </r>
    <r>
      <rPr>
        <b/>
        <sz val="10"/>
        <color theme="1"/>
        <rFont val="Arial Narrow"/>
        <family val="2"/>
      </rPr>
      <t>Servicio Nacional de Aduanas</t>
    </r>
    <r>
      <rPr>
        <sz val="10"/>
        <color theme="1"/>
        <rFont val="Arial Narrow"/>
        <family val="2"/>
      </rPr>
      <t xml:space="preserve"> y el </t>
    </r>
    <r>
      <rPr>
        <b/>
        <sz val="10"/>
        <color theme="1"/>
        <rFont val="Arial Narrow"/>
        <family val="2"/>
      </rPr>
      <t>Servicio de Impuestos Internos</t>
    </r>
    <r>
      <rPr>
        <sz val="10"/>
        <color theme="1"/>
        <rFont val="Arial Narrow"/>
        <family val="2"/>
      </rPr>
      <t xml:space="preserve">.
Las cifras publicadas por los organismos compiladores mencionados difieren entre sí, debido a la cobertura sectorial y geográfica que cada fuente considera, en función de las metodologías de trabajo que rigen su respectiva compilación estadística, po rtanto sus totales no son comparables. 
Igualmente, se debe considerar que todas las cifras del presente informe están sujetas a las variaciones y correcciones de valor que se puedan realizar a los documentos aduaneros en forma posterior a su emisión y publicación.
Elaborado por la División de Información Comercial y Análisis de Datos, Dirección de Estudios, SUBREI.
</t>
    </r>
  </si>
  <si>
    <t>EXPORTACIONES CHILENAS DE BIENES NO TRADICIONALES, POR SOCIO COMERCIAL</t>
  </si>
  <si>
    <t>-</t>
  </si>
  <si>
    <t>Total exportaciones no tradicionales</t>
  </si>
  <si>
    <t>Total exportaciones tradicionales</t>
  </si>
  <si>
    <t>% Var.
'2024/2023</t>
  </si>
  <si>
    <t>US$ Dif.
'2024/2023</t>
  </si>
  <si>
    <t>% Part.
2024</t>
  </si>
  <si>
    <t>% Var.
'24/'23</t>
  </si>
  <si>
    <t>US$ DIF.
'24/'23</t>
  </si>
  <si>
    <t>enero-marzo</t>
  </si>
  <si>
    <t>Informe Mensual de Comercio Exterior de Chile - MARZO 2024</t>
  </si>
  <si>
    <t>Hidróxido de litio</t>
  </si>
  <si>
    <t>Sulfato de litio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</si>
</sst>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64" formatCode="0.0%"/>
    <numFmt numFmtId="165" formatCode="#,##0.0"/>
    <numFmt numFmtId="166" formatCode="#,##0.0_ ;\-#,##0.0\ "/>
    <numFmt numFmtId="167" formatCode="#,##0.00_ ;\-#,##0.00\ "/>
    <numFmt numFmtId="168" formatCode="0.000%"/>
    <numFmt numFmtId="169" formatCode="_-* #,##0\ _€_-;\-* #,##0\ _€_-;_-* &quot;-&quot;\ _€_-;_-@_-"/>
    <numFmt numFmtId="170" formatCode="_ * #,##0.0_ ;_ * \-#,##0.0_ ;_ * &quot;-&quot;_ ;_ @_ "/>
  </numFmts>
  <fonts count="19" x14ac:knownFonts="1">
    <font>
      <sz val="11"/>
      <color theme="1"/>
      <name val="Calibri"/>
      <family val="2"/>
      <scheme val="minor"/>
    </font>
    <font>
      <sz val="11"/>
      <color theme="1"/>
      <name val="Calibri"/>
      <family val="2"/>
      <scheme val="minor"/>
    </font>
    <font>
      <sz val="10"/>
      <name val="Arial"/>
      <family val="2"/>
    </font>
    <font>
      <b/>
      <sz val="8"/>
      <color theme="0"/>
      <name val="Arial Narrow"/>
      <family val="2"/>
    </font>
    <font>
      <sz val="8"/>
      <color theme="0"/>
      <name val="Arial Narrow"/>
      <family val="2"/>
    </font>
    <font>
      <sz val="8"/>
      <name val="Arial Narrow"/>
      <family val="2"/>
    </font>
    <font>
      <b/>
      <sz val="8"/>
      <name val="Arial Narrow"/>
      <family val="2"/>
    </font>
    <font>
      <sz val="11"/>
      <color rgb="FF000000"/>
      <name val="Calibri"/>
      <family val="2"/>
    </font>
    <font>
      <b/>
      <sz val="8"/>
      <color rgb="FFFFFFFF"/>
      <name val="Arial Narrow"/>
      <family val="2"/>
    </font>
    <font>
      <sz val="8"/>
      <color theme="1"/>
      <name val="Arial Narrow"/>
      <family val="2"/>
    </font>
    <font>
      <b/>
      <sz val="8"/>
      <color theme="1"/>
      <name val="Arial Narrow"/>
      <family val="2"/>
    </font>
    <font>
      <u/>
      <sz val="11"/>
      <color theme="10"/>
      <name val="Calibri"/>
      <family val="2"/>
      <scheme val="minor"/>
    </font>
    <font>
      <sz val="10"/>
      <color theme="1"/>
      <name val="Arial Narrow"/>
      <family val="2"/>
    </font>
    <font>
      <u/>
      <sz val="10"/>
      <color theme="10"/>
      <name val="Arial Narrow"/>
      <family val="2"/>
    </font>
    <font>
      <b/>
      <sz val="10"/>
      <color theme="1"/>
      <name val="Arial Narrow"/>
      <family val="2"/>
    </font>
    <font>
      <u/>
      <sz val="10"/>
      <color rgb="FF0563C1"/>
      <name val="Arial Narrow"/>
      <family val="2"/>
    </font>
    <font>
      <sz val="8"/>
      <color rgb="FFF0EDE7"/>
      <name val="Arial Narrow"/>
      <family val="2"/>
    </font>
    <font>
      <b/>
      <sz val="12"/>
      <color rgb="FF00586E"/>
      <name val="Museo Sans 900"/>
      <family val="3"/>
    </font>
    <font>
      <u/>
      <sz val="10"/>
      <color theme="10"/>
      <name val="Calibri"/>
      <family val="2"/>
      <scheme val="minor"/>
    </font>
  </fonts>
  <fills count="12">
    <fill>
      <patternFill patternType="none"/>
    </fill>
    <fill>
      <patternFill patternType="gray125"/>
    </fill>
    <fill>
      <patternFill patternType="solid">
        <fgColor rgb="FF78A2AE"/>
        <bgColor indexed="64"/>
      </patternFill>
    </fill>
    <fill>
      <patternFill patternType="solid">
        <fgColor rgb="FFA6BA8B"/>
        <bgColor indexed="64"/>
      </patternFill>
    </fill>
    <fill>
      <patternFill patternType="solid">
        <fgColor rgb="FF81C3B9"/>
        <bgColor indexed="64"/>
      </patternFill>
    </fill>
    <fill>
      <patternFill patternType="solid">
        <fgColor rgb="FFE2F3F6"/>
        <bgColor indexed="64"/>
      </patternFill>
    </fill>
    <fill>
      <patternFill patternType="solid">
        <fgColor rgb="FFF0EDE7"/>
        <bgColor indexed="64"/>
      </patternFill>
    </fill>
    <fill>
      <patternFill patternType="solid">
        <fgColor rgb="FFCBE8EE"/>
        <bgColor indexed="64"/>
      </patternFill>
    </fill>
    <fill>
      <patternFill patternType="solid">
        <fgColor indexed="9"/>
        <bgColor indexed="64"/>
      </patternFill>
    </fill>
    <fill>
      <patternFill patternType="solid">
        <fgColor theme="0"/>
        <bgColor indexed="64"/>
      </patternFill>
    </fill>
    <fill>
      <patternFill patternType="solid">
        <fgColor rgb="FFF47957"/>
        <bgColor indexed="64"/>
      </patternFill>
    </fill>
    <fill>
      <patternFill patternType="solid">
        <fgColor theme="9" tint="0.79998168889431442"/>
        <bgColor indexed="64"/>
      </patternFill>
    </fill>
  </fills>
  <borders count="37">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top style="medium">
        <color theme="0"/>
      </top>
      <bottom style="medium">
        <color theme="0"/>
      </bottom>
      <diagonal/>
    </border>
    <border>
      <left/>
      <right/>
      <top style="medium">
        <color theme="0"/>
      </top>
      <bottom style="medium">
        <color theme="0"/>
      </bottom>
      <diagonal/>
    </border>
    <border>
      <left/>
      <right style="thin">
        <color theme="0"/>
      </right>
      <top style="medium">
        <color theme="0"/>
      </top>
      <bottom style="medium">
        <color theme="0"/>
      </bottom>
      <diagonal/>
    </border>
    <border>
      <left style="thin">
        <color theme="0"/>
      </left>
      <right/>
      <top style="medium">
        <color theme="0"/>
      </top>
      <bottom style="thin">
        <color theme="0"/>
      </bottom>
      <diagonal/>
    </border>
    <border>
      <left/>
      <right/>
      <top style="medium">
        <color theme="0"/>
      </top>
      <bottom style="thin">
        <color theme="0"/>
      </bottom>
      <diagonal/>
    </border>
    <border>
      <left style="thin">
        <color rgb="FFE2F3F6"/>
      </left>
      <right/>
      <top style="thin">
        <color rgb="FFE2F3F6"/>
      </top>
      <bottom/>
      <diagonal/>
    </border>
    <border>
      <left/>
      <right/>
      <top style="thin">
        <color rgb="FFE2F3F6"/>
      </top>
      <bottom/>
      <diagonal/>
    </border>
    <border>
      <left style="thin">
        <color rgb="FFE2F3F6"/>
      </left>
      <right/>
      <top/>
      <bottom style="medium">
        <color theme="0"/>
      </bottom>
      <diagonal/>
    </border>
    <border>
      <left/>
      <right style="thin">
        <color rgb="FFE2F3F6"/>
      </right>
      <top/>
      <bottom style="medium">
        <color theme="0"/>
      </bottom>
      <diagonal/>
    </border>
    <border>
      <left style="thin">
        <color rgb="FFE2F3F6"/>
      </left>
      <right/>
      <top/>
      <bottom/>
      <diagonal/>
    </border>
    <border>
      <left/>
      <right style="medium">
        <color theme="0"/>
      </right>
      <top/>
      <bottom/>
      <diagonal/>
    </border>
    <border>
      <left/>
      <right style="thin">
        <color rgb="FFE2F3F6"/>
      </right>
      <top/>
      <bottom/>
      <diagonal/>
    </border>
    <border>
      <left style="thin">
        <color rgb="FFE2F3F6"/>
      </left>
      <right/>
      <top style="medium">
        <color theme="0"/>
      </top>
      <bottom style="medium">
        <color theme="0"/>
      </bottom>
      <diagonal/>
    </border>
    <border>
      <left/>
      <right style="thin">
        <color rgb="FFE2F3F6"/>
      </right>
      <top style="medium">
        <color theme="0"/>
      </top>
      <bottom style="medium">
        <color theme="0"/>
      </bottom>
      <diagonal/>
    </border>
    <border>
      <left style="medium">
        <color rgb="FFF2F2F2"/>
      </left>
      <right style="medium">
        <color rgb="FFF2F2F2"/>
      </right>
      <top style="medium">
        <color rgb="FFF2F2F2"/>
      </top>
      <bottom/>
      <diagonal/>
    </border>
    <border>
      <left style="medium">
        <color rgb="FFF2F2F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style="medium">
        <color rgb="FFF2F2F2"/>
      </left>
      <right style="medium">
        <color rgb="FFF2F2F2"/>
      </right>
      <top/>
      <bottom style="thick">
        <color rgb="FFFF9900"/>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theme="0" tint="-4.9989318521683403E-2"/>
      </top>
      <bottom style="thick">
        <color theme="5" tint="0.39994506668294322"/>
      </bottom>
      <diagonal/>
    </border>
    <border>
      <left/>
      <right style="thin">
        <color theme="0"/>
      </right>
      <top style="medium">
        <color theme="0"/>
      </top>
      <bottom style="thin">
        <color theme="0"/>
      </bottom>
      <diagonal/>
    </border>
    <border>
      <left style="thin">
        <color rgb="FFE2F3F6"/>
      </left>
      <right/>
      <top style="medium">
        <color theme="0"/>
      </top>
      <bottom style="thin">
        <color rgb="FFE2F3F6"/>
      </bottom>
      <diagonal/>
    </border>
    <border>
      <left/>
      <right/>
      <top style="medium">
        <color theme="0"/>
      </top>
      <bottom style="thin">
        <color rgb="FFE2F3F6"/>
      </bottom>
      <diagonal/>
    </border>
  </borders>
  <cellStyleXfs count="8">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0" fontId="7" fillId="0" borderId="0"/>
    <xf numFmtId="0" fontId="11" fillId="0" borderId="0" applyNumberFormat="0" applyFill="0" applyBorder="0" applyAlignment="0" applyProtection="0"/>
    <xf numFmtId="169" fontId="1" fillId="0" borderId="0" applyFont="0" applyFill="0" applyBorder="0" applyAlignment="0" applyProtection="0"/>
  </cellStyleXfs>
  <cellXfs count="211">
    <xf numFmtId="0" fontId="0" fillId="0" borderId="0" xfId="0"/>
    <xf numFmtId="0" fontId="3" fillId="2" borderId="7" xfId="3" applyFont="1" applyFill="1" applyBorder="1" applyAlignment="1">
      <alignment horizontal="center" vertical="center"/>
    </xf>
    <xf numFmtId="0" fontId="3" fillId="2" borderId="8" xfId="3" applyFont="1" applyFill="1" applyBorder="1" applyAlignment="1">
      <alignment horizontal="center" vertical="center"/>
    </xf>
    <xf numFmtId="0" fontId="3" fillId="4" borderId="4" xfId="3" applyFont="1" applyFill="1" applyBorder="1" applyAlignment="1">
      <alignment vertical="center"/>
    </xf>
    <xf numFmtId="0" fontId="4" fillId="4" borderId="0" xfId="3" applyFont="1" applyFill="1"/>
    <xf numFmtId="0" fontId="5" fillId="5" borderId="9" xfId="3" applyFont="1" applyFill="1" applyBorder="1" applyAlignment="1">
      <alignment vertical="center"/>
    </xf>
    <xf numFmtId="0" fontId="5" fillId="5" borderId="10" xfId="3" applyFont="1" applyFill="1" applyBorder="1"/>
    <xf numFmtId="0" fontId="5" fillId="5" borderId="9" xfId="3" applyFont="1" applyFill="1" applyBorder="1"/>
    <xf numFmtId="0" fontId="3" fillId="2" borderId="17" xfId="3" applyFont="1" applyFill="1" applyBorder="1" applyAlignment="1">
      <alignment horizontal="center" vertical="center"/>
    </xf>
    <xf numFmtId="0" fontId="6" fillId="7" borderId="21" xfId="3" applyFont="1" applyFill="1" applyBorder="1" applyAlignment="1">
      <alignment vertical="center"/>
    </xf>
    <xf numFmtId="0" fontId="5" fillId="7" borderId="10" xfId="3" applyFont="1" applyFill="1" applyBorder="1"/>
    <xf numFmtId="0" fontId="6" fillId="6" borderId="18" xfId="3" applyFont="1" applyFill="1" applyBorder="1" applyAlignment="1">
      <alignment vertical="center"/>
    </xf>
    <xf numFmtId="0" fontId="6" fillId="6" borderId="0" xfId="3" applyFont="1" applyFill="1"/>
    <xf numFmtId="0" fontId="5" fillId="8" borderId="0" xfId="3" applyFont="1" applyFill="1" applyAlignment="1">
      <alignment vertical="center"/>
    </xf>
    <xf numFmtId="0" fontId="5" fillId="8" borderId="0" xfId="3" applyFont="1" applyFill="1"/>
    <xf numFmtId="0" fontId="9" fillId="11" borderId="29" xfId="0" applyFont="1" applyFill="1" applyBorder="1"/>
    <xf numFmtId="164" fontId="9" fillId="11" borderId="29" xfId="2" applyNumberFormat="1" applyFont="1" applyFill="1" applyBorder="1"/>
    <xf numFmtId="0" fontId="9" fillId="0" borderId="29" xfId="0" applyFont="1" applyBorder="1"/>
    <xf numFmtId="0" fontId="5" fillId="0" borderId="31" xfId="3" applyFont="1" applyBorder="1" applyAlignment="1">
      <alignment vertical="center"/>
    </xf>
    <xf numFmtId="0" fontId="10" fillId="0" borderId="32" xfId="0" applyFont="1" applyBorder="1"/>
    <xf numFmtId="164" fontId="10" fillId="0" borderId="32" xfId="2" applyNumberFormat="1" applyFont="1" applyFill="1" applyBorder="1"/>
    <xf numFmtId="0" fontId="10" fillId="0" borderId="32" xfId="0" applyFont="1" applyBorder="1" applyAlignment="1">
      <alignment wrapText="1"/>
    </xf>
    <xf numFmtId="164" fontId="10" fillId="0" borderId="32" xfId="2" applyNumberFormat="1" applyFont="1" applyBorder="1"/>
    <xf numFmtId="0" fontId="9" fillId="0" borderId="0" xfId="0" applyFont="1"/>
    <xf numFmtId="0" fontId="5" fillId="5" borderId="30" xfId="3" applyFont="1" applyFill="1" applyBorder="1"/>
    <xf numFmtId="164" fontId="5" fillId="8" borderId="0" xfId="2" applyNumberFormat="1" applyFont="1" applyFill="1"/>
    <xf numFmtId="0" fontId="12" fillId="0" borderId="0" xfId="0" applyFont="1"/>
    <xf numFmtId="0" fontId="13" fillId="0" borderId="0" xfId="6" applyFont="1"/>
    <xf numFmtId="164" fontId="9" fillId="11" borderId="29" xfId="2" applyNumberFormat="1" applyFont="1" applyFill="1" applyBorder="1" applyAlignment="1">
      <alignment horizontal="right"/>
    </xf>
    <xf numFmtId="164" fontId="10" fillId="0" borderId="32" xfId="2" applyNumberFormat="1" applyFont="1" applyBorder="1" applyAlignment="1">
      <alignment horizontal="right"/>
    </xf>
    <xf numFmtId="166" fontId="9" fillId="11" borderId="29" xfId="1" applyNumberFormat="1" applyFont="1" applyFill="1" applyBorder="1" applyAlignment="1">
      <alignment horizontal="right"/>
    </xf>
    <xf numFmtId="166" fontId="9" fillId="0" borderId="29" xfId="1" applyNumberFormat="1" applyFont="1" applyBorder="1" applyAlignment="1">
      <alignment horizontal="right"/>
    </xf>
    <xf numFmtId="166" fontId="10" fillId="0" borderId="32" xfId="1" applyNumberFormat="1" applyFont="1" applyBorder="1" applyAlignment="1">
      <alignment horizontal="right"/>
    </xf>
    <xf numFmtId="0" fontId="5" fillId="6" borderId="29" xfId="3" applyFont="1" applyFill="1" applyBorder="1" applyAlignment="1">
      <alignment vertical="center"/>
    </xf>
    <xf numFmtId="0" fontId="3" fillId="2" borderId="33" xfId="0" applyFont="1" applyFill="1" applyBorder="1" applyAlignment="1">
      <alignment horizontal="center" vertical="center" wrapText="1"/>
    </xf>
    <xf numFmtId="0" fontId="3" fillId="2" borderId="33" xfId="0" quotePrefix="1" applyFont="1" applyFill="1" applyBorder="1" applyAlignment="1">
      <alignment horizontal="center" vertical="center" wrapText="1"/>
    </xf>
    <xf numFmtId="0" fontId="5" fillId="6" borderId="9" xfId="3" applyFont="1" applyFill="1" applyBorder="1" applyAlignment="1">
      <alignment vertical="center"/>
    </xf>
    <xf numFmtId="0" fontId="5" fillId="6" borderId="10" xfId="3" applyFont="1" applyFill="1" applyBorder="1"/>
    <xf numFmtId="0" fontId="5" fillId="6" borderId="12" xfId="3" applyFont="1" applyFill="1" applyBorder="1"/>
    <xf numFmtId="0" fontId="5" fillId="6" borderId="13" xfId="3" applyFont="1" applyFill="1" applyBorder="1"/>
    <xf numFmtId="0" fontId="3" fillId="4" borderId="21" xfId="3" applyFont="1" applyFill="1" applyBorder="1" applyAlignment="1">
      <alignment vertical="center"/>
    </xf>
    <xf numFmtId="0" fontId="5" fillId="8" borderId="18" xfId="3" applyFont="1" applyFill="1" applyBorder="1"/>
    <xf numFmtId="0" fontId="6" fillId="6" borderId="18" xfId="3" applyFont="1" applyFill="1" applyBorder="1"/>
    <xf numFmtId="0" fontId="6" fillId="6" borderId="0" xfId="3" applyFont="1" applyFill="1" applyAlignment="1">
      <alignment vertical="center"/>
    </xf>
    <xf numFmtId="0" fontId="6" fillId="5" borderId="18" xfId="3" applyFont="1" applyFill="1" applyBorder="1" applyAlignment="1">
      <alignment vertical="center"/>
    </xf>
    <xf numFmtId="0" fontId="6" fillId="5" borderId="0" xfId="3" applyFont="1" applyFill="1" applyAlignment="1">
      <alignment vertical="center"/>
    </xf>
    <xf numFmtId="0" fontId="5" fillId="8" borderId="18" xfId="3" applyFont="1" applyFill="1" applyBorder="1" applyAlignment="1">
      <alignment vertical="center"/>
    </xf>
    <xf numFmtId="0" fontId="3" fillId="4" borderId="18" xfId="3" applyFont="1" applyFill="1" applyBorder="1" applyAlignment="1">
      <alignment vertical="center"/>
    </xf>
    <xf numFmtId="0" fontId="3" fillId="4" borderId="10" xfId="3" applyFont="1" applyFill="1" applyBorder="1"/>
    <xf numFmtId="0" fontId="3" fillId="4" borderId="35" xfId="3" applyFont="1" applyFill="1" applyBorder="1" applyAlignment="1">
      <alignment vertical="center"/>
    </xf>
    <xf numFmtId="0" fontId="4" fillId="4" borderId="36" xfId="3" applyFont="1" applyFill="1" applyBorder="1"/>
    <xf numFmtId="0" fontId="9" fillId="0" borderId="0" xfId="0" applyFont="1" applyAlignment="1">
      <alignment horizontal="right"/>
    </xf>
    <xf numFmtId="0" fontId="5" fillId="5" borderId="29" xfId="3" applyFont="1" applyFill="1" applyBorder="1"/>
    <xf numFmtId="166" fontId="9" fillId="11" borderId="29" xfId="1" applyNumberFormat="1" applyFont="1" applyFill="1" applyBorder="1"/>
    <xf numFmtId="166" fontId="9" fillId="0" borderId="29" xfId="1" applyNumberFormat="1" applyFont="1" applyBorder="1"/>
    <xf numFmtId="166" fontId="10" fillId="0" borderId="32" xfId="1" applyNumberFormat="1" applyFont="1" applyBorder="1"/>
    <xf numFmtId="166" fontId="10" fillId="0" borderId="32" xfId="1" applyNumberFormat="1" applyFont="1" applyFill="1" applyBorder="1"/>
    <xf numFmtId="164" fontId="3" fillId="4" borderId="0" xfId="2" applyNumberFormat="1" applyFont="1" applyFill="1" applyBorder="1" applyAlignment="1">
      <alignment horizontal="center"/>
    </xf>
    <xf numFmtId="164" fontId="5" fillId="5" borderId="10" xfId="2" applyNumberFormat="1" applyFont="1" applyFill="1" applyBorder="1" applyAlignment="1">
      <alignment horizontal="center" vertical="center"/>
    </xf>
    <xf numFmtId="164" fontId="5" fillId="6" borderId="13" xfId="2" applyNumberFormat="1" applyFont="1" applyFill="1" applyBorder="1" applyAlignment="1">
      <alignment horizontal="center" vertical="center"/>
    </xf>
    <xf numFmtId="164" fontId="5" fillId="7" borderId="10" xfId="2" applyNumberFormat="1" applyFont="1" applyFill="1" applyBorder="1" applyAlignment="1">
      <alignment horizontal="center" vertical="center"/>
    </xf>
    <xf numFmtId="164" fontId="6" fillId="6" borderId="10" xfId="2" applyNumberFormat="1" applyFont="1" applyFill="1" applyBorder="1" applyAlignment="1">
      <alignment horizontal="center" vertical="center"/>
    </xf>
    <xf numFmtId="164" fontId="5" fillId="8" borderId="19" xfId="2" applyNumberFormat="1" applyFont="1" applyFill="1" applyBorder="1" applyAlignment="1">
      <alignment horizontal="center" vertical="center"/>
    </xf>
    <xf numFmtId="164" fontId="3" fillId="4" borderId="10" xfId="2" applyNumberFormat="1" applyFont="1" applyFill="1" applyBorder="1" applyAlignment="1">
      <alignment horizontal="center" vertical="center"/>
    </xf>
    <xf numFmtId="164" fontId="6" fillId="5" borderId="10" xfId="2" applyNumberFormat="1" applyFont="1" applyFill="1" applyBorder="1" applyAlignment="1">
      <alignment horizontal="center" vertical="center"/>
    </xf>
    <xf numFmtId="164" fontId="5" fillId="6" borderId="29" xfId="5" applyNumberFormat="1" applyFont="1" applyFill="1" applyBorder="1" applyAlignment="1">
      <alignment horizontal="center" vertical="center" wrapText="1"/>
    </xf>
    <xf numFmtId="0" fontId="5" fillId="5" borderId="29" xfId="3" applyFont="1" applyFill="1" applyBorder="1" applyAlignment="1">
      <alignment horizontal="left"/>
    </xf>
    <xf numFmtId="0" fontId="5" fillId="6" borderId="29" xfId="3" applyFont="1" applyFill="1" applyBorder="1" applyAlignment="1">
      <alignment horizontal="left" vertical="center"/>
    </xf>
    <xf numFmtId="0" fontId="5" fillId="5" borderId="30" xfId="3" applyFont="1" applyFill="1" applyBorder="1" applyAlignment="1">
      <alignment horizontal="left"/>
    </xf>
    <xf numFmtId="10" fontId="5" fillId="5" borderId="30" xfId="2" applyNumberFormat="1" applyFont="1" applyFill="1" applyBorder="1" applyAlignment="1">
      <alignment horizontal="center"/>
    </xf>
    <xf numFmtId="10" fontId="9" fillId="11" borderId="29" xfId="2" applyNumberFormat="1" applyFont="1" applyFill="1" applyBorder="1"/>
    <xf numFmtId="10" fontId="9" fillId="0" borderId="29" xfId="2" applyNumberFormat="1" applyFont="1" applyBorder="1"/>
    <xf numFmtId="3" fontId="9" fillId="0" borderId="0" xfId="0" applyNumberFormat="1" applyFont="1"/>
    <xf numFmtId="0" fontId="9" fillId="0" borderId="0" xfId="0" applyFont="1" applyAlignment="1">
      <alignment horizontal="left"/>
    </xf>
    <xf numFmtId="167" fontId="9" fillId="11" borderId="29" xfId="1" applyNumberFormat="1" applyFont="1" applyFill="1" applyBorder="1" applyAlignment="1">
      <alignment horizontal="right"/>
    </xf>
    <xf numFmtId="164" fontId="5" fillId="5" borderId="29" xfId="2" applyNumberFormat="1" applyFont="1" applyFill="1" applyBorder="1" applyAlignment="1">
      <alignment horizontal="center"/>
    </xf>
    <xf numFmtId="0" fontId="15" fillId="0" borderId="0" xfId="6" applyFont="1"/>
    <xf numFmtId="164" fontId="3" fillId="4" borderId="36" xfId="2" applyNumberFormat="1" applyFont="1" applyFill="1" applyBorder="1" applyAlignment="1">
      <alignment horizontal="center" vertical="center"/>
    </xf>
    <xf numFmtId="10" fontId="5" fillId="6" borderId="29" xfId="5" applyNumberFormat="1" applyFont="1" applyFill="1" applyBorder="1" applyAlignment="1">
      <alignment horizontal="center" vertical="center" wrapText="1"/>
    </xf>
    <xf numFmtId="4" fontId="9" fillId="0" borderId="0" xfId="0" applyNumberFormat="1" applyFont="1"/>
    <xf numFmtId="0" fontId="16" fillId="0" borderId="0" xfId="0" applyFont="1"/>
    <xf numFmtId="165" fontId="9" fillId="11" borderId="29" xfId="1" applyNumberFormat="1" applyFont="1" applyFill="1" applyBorder="1" applyAlignment="1">
      <alignment horizontal="right"/>
    </xf>
    <xf numFmtId="164" fontId="9" fillId="0" borderId="0" xfId="0" applyNumberFormat="1" applyFont="1"/>
    <xf numFmtId="166" fontId="9" fillId="0" borderId="0" xfId="0" applyNumberFormat="1" applyFont="1"/>
    <xf numFmtId="10" fontId="9" fillId="0" borderId="0" xfId="0" applyNumberFormat="1" applyFont="1"/>
    <xf numFmtId="10" fontId="10" fillId="0" borderId="32" xfId="2" applyNumberFormat="1" applyFont="1" applyFill="1" applyBorder="1"/>
    <xf numFmtId="10" fontId="9" fillId="11" borderId="29" xfId="2" applyNumberFormat="1" applyFont="1" applyFill="1" applyBorder="1" applyAlignment="1">
      <alignment horizontal="right"/>
    </xf>
    <xf numFmtId="10" fontId="9" fillId="0" borderId="29" xfId="2" applyNumberFormat="1" applyFont="1" applyBorder="1" applyAlignment="1">
      <alignment horizontal="right"/>
    </xf>
    <xf numFmtId="10" fontId="5" fillId="8" borderId="0" xfId="3" applyNumberFormat="1" applyFont="1" applyFill="1"/>
    <xf numFmtId="168" fontId="9" fillId="0" borderId="29" xfId="2" applyNumberFormat="1" applyFont="1" applyBorder="1"/>
    <xf numFmtId="164" fontId="5" fillId="6" borderId="10" xfId="2" applyNumberFormat="1" applyFont="1" applyFill="1" applyBorder="1" applyAlignment="1">
      <alignment horizontal="center" vertical="center"/>
    </xf>
    <xf numFmtId="164" fontId="5" fillId="7" borderId="1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5" fillId="8" borderId="19" xfId="3" applyNumberFormat="1" applyFont="1" applyFill="1" applyBorder="1" applyAlignment="1">
      <alignment horizontal="center" vertical="center"/>
    </xf>
    <xf numFmtId="10" fontId="5" fillId="6" borderId="29" xfId="2" applyNumberFormat="1" applyFont="1" applyFill="1" applyBorder="1" applyAlignment="1">
      <alignment horizontal="center"/>
    </xf>
    <xf numFmtId="165" fontId="5" fillId="5" borderId="30" xfId="1" applyNumberFormat="1" applyFont="1" applyFill="1" applyBorder="1" applyAlignment="1">
      <alignment horizontal="center"/>
    </xf>
    <xf numFmtId="10" fontId="6" fillId="0" borderId="31" xfId="2" applyNumberFormat="1" applyFont="1" applyFill="1" applyBorder="1" applyAlignment="1">
      <alignment horizontal="center" vertical="center" wrapText="1"/>
    </xf>
    <xf numFmtId="10" fontId="5" fillId="5" borderId="29" xfId="2" applyNumberFormat="1" applyFont="1" applyFill="1" applyBorder="1" applyAlignment="1">
      <alignment horizontal="center"/>
    </xf>
    <xf numFmtId="165" fontId="5" fillId="5" borderId="29" xfId="1" applyNumberFormat="1" applyFont="1" applyFill="1" applyBorder="1" applyAlignment="1">
      <alignment horizontal="center"/>
    </xf>
    <xf numFmtId="165" fontId="5" fillId="5" borderId="30" xfId="3" applyNumberFormat="1" applyFont="1" applyFill="1" applyBorder="1" applyAlignment="1">
      <alignment horizontal="center"/>
    </xf>
    <xf numFmtId="164" fontId="9" fillId="0" borderId="29" xfId="2" applyNumberFormat="1" applyFont="1" applyBorder="1"/>
    <xf numFmtId="164" fontId="9" fillId="0" borderId="29" xfId="2" applyNumberFormat="1" applyFont="1" applyBorder="1" applyAlignment="1">
      <alignment horizontal="right"/>
    </xf>
    <xf numFmtId="164" fontId="5" fillId="5" borderId="30" xfId="2" applyNumberFormat="1" applyFont="1" applyFill="1" applyBorder="1" applyAlignment="1">
      <alignment horizontal="center"/>
    </xf>
    <xf numFmtId="0" fontId="3" fillId="3" borderId="6" xfId="3" applyFont="1" applyFill="1" applyBorder="1" applyAlignment="1">
      <alignment horizontal="center" vertical="center"/>
    </xf>
    <xf numFmtId="0" fontId="3" fillId="3" borderId="7" xfId="3" applyFont="1" applyFill="1" applyBorder="1" applyAlignment="1">
      <alignment horizontal="center" vertical="center"/>
    </xf>
    <xf numFmtId="0" fontId="3" fillId="3" borderId="8" xfId="3" applyFont="1" applyFill="1" applyBorder="1" applyAlignment="1">
      <alignment horizontal="center" vertical="center"/>
    </xf>
    <xf numFmtId="0" fontId="3" fillId="3" borderId="16" xfId="3" applyFont="1" applyFill="1" applyBorder="1" applyAlignment="1">
      <alignment horizontal="center" vertical="center"/>
    </xf>
    <xf numFmtId="0" fontId="3" fillId="3" borderId="17" xfId="3" applyFont="1" applyFill="1" applyBorder="1" applyAlignment="1">
      <alignment horizontal="center" vertical="center"/>
    </xf>
    <xf numFmtId="3" fontId="3" fillId="4" borderId="36" xfId="3" applyNumberFormat="1" applyFont="1" applyFill="1" applyBorder="1" applyAlignment="1">
      <alignment horizontal="center" vertical="center"/>
    </xf>
    <xf numFmtId="164" fontId="3" fillId="4" borderId="36" xfId="3" applyNumberFormat="1" applyFont="1" applyFill="1" applyBorder="1" applyAlignment="1">
      <alignment horizontal="center" vertical="center"/>
    </xf>
    <xf numFmtId="0" fontId="5" fillId="9" borderId="0" xfId="3" applyFont="1" applyFill="1"/>
    <xf numFmtId="0" fontId="3" fillId="3" borderId="33" xfId="0" applyFont="1" applyFill="1" applyBorder="1" applyAlignment="1">
      <alignment horizontal="center" vertical="center" wrapText="1"/>
    </xf>
    <xf numFmtId="0" fontId="3" fillId="3" borderId="33" xfId="0" quotePrefix="1" applyFont="1" applyFill="1" applyBorder="1" applyAlignment="1">
      <alignment horizontal="center" vertical="center" wrapText="1"/>
    </xf>
    <xf numFmtId="165" fontId="5" fillId="6" borderId="29" xfId="1" applyNumberFormat="1" applyFont="1" applyFill="1" applyBorder="1" applyAlignment="1">
      <alignment horizontal="center" vertical="center" wrapText="1"/>
    </xf>
    <xf numFmtId="164" fontId="5" fillId="6" borderId="29" xfId="2" applyNumberFormat="1" applyFont="1" applyFill="1" applyBorder="1" applyAlignment="1">
      <alignment horizontal="center" vertical="center"/>
    </xf>
    <xf numFmtId="10" fontId="5" fillId="6" borderId="29" xfId="2" applyNumberFormat="1" applyFont="1" applyFill="1" applyBorder="1" applyAlignment="1">
      <alignment horizontal="center" vertical="center"/>
    </xf>
    <xf numFmtId="168" fontId="5" fillId="5" borderId="30" xfId="2" applyNumberFormat="1" applyFont="1" applyFill="1" applyBorder="1" applyAlignment="1">
      <alignment horizontal="center"/>
    </xf>
    <xf numFmtId="164" fontId="6" fillId="0" borderId="31" xfId="3" applyNumberFormat="1" applyFont="1" applyBorder="1" applyAlignment="1">
      <alignment horizontal="center" vertical="center"/>
    </xf>
    <xf numFmtId="165" fontId="9" fillId="0" borderId="29" xfId="1" applyNumberFormat="1" applyFont="1" applyBorder="1" applyAlignment="1">
      <alignment horizontal="right"/>
    </xf>
    <xf numFmtId="164" fontId="9" fillId="11" borderId="29" xfId="2" quotePrefix="1" applyNumberFormat="1" applyFont="1" applyFill="1" applyBorder="1" applyAlignment="1">
      <alignment horizontal="right"/>
    </xf>
    <xf numFmtId="3" fontId="3" fillId="2" borderId="33" xfId="0" applyNumberFormat="1" applyFont="1" applyFill="1" applyBorder="1" applyAlignment="1">
      <alignment horizontal="center" vertical="center" wrapText="1"/>
    </xf>
    <xf numFmtId="3" fontId="3" fillId="3" borderId="33" xfId="0" applyNumberFormat="1" applyFont="1" applyFill="1" applyBorder="1" applyAlignment="1">
      <alignment horizontal="center" vertical="center" wrapText="1"/>
    </xf>
    <xf numFmtId="3" fontId="3" fillId="4" borderId="0" xfId="3" applyNumberFormat="1" applyFont="1" applyFill="1" applyAlignment="1">
      <alignment horizontal="center"/>
    </xf>
    <xf numFmtId="3" fontId="3" fillId="4" borderId="5" xfId="3" applyNumberFormat="1" applyFont="1" applyFill="1" applyBorder="1" applyAlignment="1">
      <alignment horizontal="center"/>
    </xf>
    <xf numFmtId="3" fontId="3" fillId="4" borderId="4" xfId="3" applyNumberFormat="1" applyFont="1" applyFill="1" applyBorder="1" applyAlignment="1">
      <alignment horizontal="center"/>
    </xf>
    <xf numFmtId="3" fontId="5" fillId="5" borderId="10" xfId="3" applyNumberFormat="1" applyFont="1" applyFill="1" applyBorder="1" applyAlignment="1">
      <alignment horizontal="center" vertical="center"/>
    </xf>
    <xf numFmtId="3" fontId="5" fillId="5" borderId="11" xfId="3" applyNumberFormat="1" applyFont="1" applyFill="1" applyBorder="1" applyAlignment="1">
      <alignment horizontal="center" vertical="center"/>
    </xf>
    <xf numFmtId="3" fontId="5" fillId="5" borderId="9" xfId="3" applyNumberFormat="1" applyFont="1" applyFill="1" applyBorder="1" applyAlignment="1">
      <alignment horizontal="center" vertical="center"/>
    </xf>
    <xf numFmtId="3" fontId="5" fillId="6" borderId="10" xfId="3" applyNumberFormat="1" applyFont="1" applyFill="1" applyBorder="1" applyAlignment="1">
      <alignment horizontal="center" vertical="center"/>
    </xf>
    <xf numFmtId="3" fontId="5" fillId="6" borderId="11" xfId="3" applyNumberFormat="1" applyFont="1" applyFill="1" applyBorder="1" applyAlignment="1">
      <alignment horizontal="center" vertical="center"/>
    </xf>
    <xf numFmtId="3" fontId="5" fillId="6" borderId="9" xfId="3" applyNumberFormat="1" applyFont="1" applyFill="1" applyBorder="1" applyAlignment="1">
      <alignment horizontal="center" vertical="center"/>
    </xf>
    <xf numFmtId="3" fontId="5" fillId="6" borderId="13" xfId="3" applyNumberFormat="1" applyFont="1" applyFill="1" applyBorder="1" applyAlignment="1">
      <alignment horizontal="center" vertical="center"/>
    </xf>
    <xf numFmtId="3" fontId="5" fillId="6" borderId="34" xfId="3" applyNumberFormat="1" applyFont="1" applyFill="1" applyBorder="1" applyAlignment="1">
      <alignment horizontal="center" vertical="center"/>
    </xf>
    <xf numFmtId="3" fontId="5" fillId="6" borderId="12" xfId="3" applyNumberFormat="1" applyFont="1" applyFill="1" applyBorder="1" applyAlignment="1">
      <alignment horizontal="center" vertical="center"/>
    </xf>
    <xf numFmtId="3" fontId="3" fillId="4" borderId="20" xfId="3" applyNumberFormat="1" applyFont="1" applyFill="1" applyBorder="1" applyAlignment="1">
      <alignment horizontal="center"/>
    </xf>
    <xf numFmtId="3" fontId="3" fillId="4" borderId="18" xfId="3" applyNumberFormat="1" applyFont="1" applyFill="1" applyBorder="1" applyAlignment="1">
      <alignment horizontal="center"/>
    </xf>
    <xf numFmtId="3" fontId="5" fillId="7" borderId="10" xfId="3" applyNumberFormat="1" applyFont="1" applyFill="1" applyBorder="1" applyAlignment="1">
      <alignment horizontal="center" vertical="center"/>
    </xf>
    <xf numFmtId="3" fontId="5" fillId="7" borderId="22" xfId="3" applyNumberFormat="1" applyFont="1" applyFill="1" applyBorder="1" applyAlignment="1">
      <alignment horizontal="center" vertical="center"/>
    </xf>
    <xf numFmtId="3" fontId="5" fillId="7" borderId="21" xfId="3" applyNumberFormat="1" applyFont="1" applyFill="1" applyBorder="1" applyAlignment="1">
      <alignment horizontal="center" vertical="center"/>
    </xf>
    <xf numFmtId="3" fontId="6" fillId="6" borderId="10" xfId="3" applyNumberFormat="1" applyFont="1" applyFill="1" applyBorder="1" applyAlignment="1">
      <alignment horizontal="center" vertical="center"/>
    </xf>
    <xf numFmtId="3" fontId="6" fillId="6" borderId="22" xfId="3" applyNumberFormat="1" applyFont="1" applyFill="1" applyBorder="1" applyAlignment="1">
      <alignment horizontal="center" vertical="center"/>
    </xf>
    <xf numFmtId="3" fontId="6" fillId="6" borderId="21" xfId="3" applyNumberFormat="1" applyFont="1" applyFill="1" applyBorder="1" applyAlignment="1">
      <alignment horizontal="center" vertical="center"/>
    </xf>
    <xf numFmtId="3" fontId="5" fillId="8" borderId="0" xfId="3" applyNumberFormat="1" applyFont="1" applyFill="1" applyAlignment="1">
      <alignment horizontal="center" vertical="center"/>
    </xf>
    <xf numFmtId="3" fontId="5" fillId="8" borderId="20" xfId="3" applyNumberFormat="1" applyFont="1" applyFill="1" applyBorder="1" applyAlignment="1">
      <alignment horizontal="center" vertical="center"/>
    </xf>
    <xf numFmtId="3" fontId="5" fillId="8" borderId="18" xfId="3" applyNumberFormat="1" applyFont="1" applyFill="1" applyBorder="1" applyAlignment="1">
      <alignment horizontal="center" vertical="center"/>
    </xf>
    <xf numFmtId="3" fontId="3" fillId="4" borderId="10" xfId="3" applyNumberFormat="1" applyFont="1" applyFill="1" applyBorder="1" applyAlignment="1">
      <alignment horizontal="center" vertical="center"/>
    </xf>
    <xf numFmtId="3" fontId="3" fillId="4" borderId="22" xfId="3" applyNumberFormat="1" applyFont="1" applyFill="1" applyBorder="1" applyAlignment="1">
      <alignment horizontal="center" vertical="center"/>
    </xf>
    <xf numFmtId="3" fontId="3" fillId="4" borderId="21" xfId="3" applyNumberFormat="1" applyFont="1" applyFill="1" applyBorder="1" applyAlignment="1">
      <alignment horizontal="center" vertical="center"/>
    </xf>
    <xf numFmtId="3" fontId="6" fillId="5" borderId="10" xfId="3" applyNumberFormat="1" applyFont="1" applyFill="1" applyBorder="1" applyAlignment="1">
      <alignment horizontal="center" vertical="center"/>
    </xf>
    <xf numFmtId="3" fontId="6" fillId="5" borderId="22" xfId="3" applyNumberFormat="1" applyFont="1" applyFill="1" applyBorder="1" applyAlignment="1">
      <alignment horizontal="center" vertical="center"/>
    </xf>
    <xf numFmtId="3" fontId="6" fillId="5" borderId="21" xfId="3" applyNumberFormat="1" applyFont="1" applyFill="1" applyBorder="1" applyAlignment="1">
      <alignment horizontal="center" vertical="center"/>
    </xf>
    <xf numFmtId="3" fontId="5" fillId="5" borderId="29" xfId="3" applyNumberFormat="1" applyFont="1" applyFill="1" applyBorder="1" applyAlignment="1">
      <alignment horizontal="center"/>
    </xf>
    <xf numFmtId="3" fontId="5" fillId="5" borderId="29" xfId="1" applyNumberFormat="1" applyFont="1" applyFill="1" applyBorder="1" applyAlignment="1">
      <alignment horizontal="center"/>
    </xf>
    <xf numFmtId="3" fontId="5" fillId="6" borderId="29" xfId="3" applyNumberFormat="1" applyFont="1" applyFill="1" applyBorder="1" applyAlignment="1">
      <alignment horizontal="center"/>
    </xf>
    <xf numFmtId="3" fontId="5" fillId="5" borderId="30" xfId="3" applyNumberFormat="1" applyFont="1" applyFill="1" applyBorder="1" applyAlignment="1">
      <alignment horizontal="center"/>
    </xf>
    <xf numFmtId="3" fontId="5" fillId="5" borderId="30" xfId="1" applyNumberFormat="1" applyFont="1" applyFill="1" applyBorder="1" applyAlignment="1">
      <alignment horizontal="center"/>
    </xf>
    <xf numFmtId="3" fontId="6" fillId="0" borderId="31" xfId="3" applyNumberFormat="1" applyFont="1" applyBorder="1" applyAlignment="1">
      <alignment horizontal="center" vertical="center" wrapText="1"/>
    </xf>
    <xf numFmtId="0" fontId="5" fillId="6" borderId="0" xfId="3" applyFont="1" applyFill="1" applyAlignment="1">
      <alignment horizontal="left" vertical="center"/>
    </xf>
    <xf numFmtId="10" fontId="5" fillId="6" borderId="0" xfId="2" applyNumberFormat="1" applyFont="1" applyFill="1" applyBorder="1" applyAlignment="1">
      <alignment horizontal="center"/>
    </xf>
    <xf numFmtId="10" fontId="5" fillId="6" borderId="0" xfId="5" applyNumberFormat="1" applyFont="1" applyFill="1" applyAlignment="1">
      <alignment horizontal="center" vertical="center" wrapText="1"/>
    </xf>
    <xf numFmtId="165" fontId="5" fillId="6" borderId="0" xfId="1" applyNumberFormat="1" applyFont="1" applyFill="1" applyBorder="1" applyAlignment="1">
      <alignment horizontal="center" vertical="center" wrapText="1"/>
    </xf>
    <xf numFmtId="3" fontId="5" fillId="6" borderId="0" xfId="3" applyNumberFormat="1" applyFont="1" applyFill="1" applyAlignment="1">
      <alignment horizontal="center"/>
    </xf>
    <xf numFmtId="164" fontId="5" fillId="6" borderId="0" xfId="5" applyNumberFormat="1" applyFont="1" applyFill="1" applyAlignment="1">
      <alignment horizontal="center" vertical="center" wrapText="1"/>
    </xf>
    <xf numFmtId="10" fontId="5" fillId="6" borderId="0" xfId="2" applyNumberFormat="1" applyFont="1" applyFill="1" applyBorder="1" applyAlignment="1">
      <alignment horizontal="center" vertical="center"/>
    </xf>
    <xf numFmtId="9" fontId="6" fillId="0" borderId="31" xfId="2" applyFont="1" applyFill="1" applyBorder="1" applyAlignment="1">
      <alignment horizontal="center" vertical="center" wrapText="1"/>
    </xf>
    <xf numFmtId="3" fontId="6" fillId="0" borderId="31" xfId="1" applyNumberFormat="1" applyFont="1" applyFill="1" applyBorder="1" applyAlignment="1">
      <alignment horizontal="center" vertical="center" wrapText="1"/>
    </xf>
    <xf numFmtId="164" fontId="5" fillId="6" borderId="29" xfId="2" applyNumberFormat="1" applyFont="1" applyFill="1" applyBorder="1" applyAlignment="1">
      <alignment horizontal="center"/>
    </xf>
    <xf numFmtId="3" fontId="5" fillId="6" borderId="29" xfId="1" applyNumberFormat="1" applyFont="1" applyFill="1" applyBorder="1" applyAlignment="1">
      <alignment horizontal="center" vertical="center" wrapText="1"/>
    </xf>
    <xf numFmtId="170" fontId="9" fillId="11" borderId="29" xfId="1" applyNumberFormat="1" applyFont="1" applyFill="1" applyBorder="1"/>
    <xf numFmtId="170" fontId="9" fillId="0" borderId="29" xfId="1" applyNumberFormat="1" applyFont="1" applyBorder="1"/>
    <xf numFmtId="9" fontId="5" fillId="8" borderId="19" xfId="2" applyFont="1" applyFill="1" applyBorder="1" applyAlignment="1">
      <alignment horizontal="center" vertical="center"/>
    </xf>
    <xf numFmtId="10" fontId="3" fillId="4" borderId="0" xfId="2" applyNumberFormat="1" applyFont="1" applyFill="1" applyBorder="1" applyAlignment="1">
      <alignment horizontal="center"/>
    </xf>
    <xf numFmtId="10" fontId="5" fillId="5" borderId="10" xfId="2" applyNumberFormat="1" applyFont="1" applyFill="1" applyBorder="1" applyAlignment="1">
      <alignment horizontal="center" vertical="center"/>
    </xf>
    <xf numFmtId="10" fontId="5" fillId="6" borderId="10" xfId="2" applyNumberFormat="1" applyFont="1" applyFill="1" applyBorder="1" applyAlignment="1">
      <alignment horizontal="center" vertical="center"/>
    </xf>
    <xf numFmtId="0" fontId="12" fillId="0" borderId="0" xfId="0" applyFont="1" applyAlignment="1">
      <alignment horizontal="left"/>
    </xf>
    <xf numFmtId="0" fontId="12" fillId="0" borderId="0" xfId="0" applyFont="1" applyAlignment="1">
      <alignment horizontal="left" vertical="top" wrapText="1"/>
    </xf>
    <xf numFmtId="0" fontId="9" fillId="0" borderId="0" xfId="0" applyFont="1" applyAlignment="1">
      <alignment horizontal="left"/>
    </xf>
    <xf numFmtId="0" fontId="3" fillId="2" borderId="6" xfId="3" applyFont="1" applyFill="1" applyBorder="1" applyAlignment="1">
      <alignment horizontal="left"/>
    </xf>
    <xf numFmtId="0" fontId="3" fillId="2" borderId="7" xfId="3" applyFont="1" applyFill="1" applyBorder="1" applyAlignment="1">
      <alignment horizontal="left"/>
    </xf>
    <xf numFmtId="0" fontId="3" fillId="2" borderId="1" xfId="3" applyFont="1" applyFill="1" applyBorder="1" applyAlignment="1">
      <alignment horizontal="left"/>
    </xf>
    <xf numFmtId="0" fontId="3" fillId="2" borderId="2" xfId="3" applyFont="1" applyFill="1" applyBorder="1" applyAlignment="1">
      <alignment horizontal="left"/>
    </xf>
    <xf numFmtId="0" fontId="3" fillId="2" borderId="15" xfId="3" applyFont="1" applyFill="1" applyBorder="1" applyAlignment="1">
      <alignment horizontal="center" vertical="center"/>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3" fillId="3" borderId="4" xfId="3" applyFont="1" applyFill="1" applyBorder="1" applyAlignment="1">
      <alignment horizontal="center" vertical="center"/>
    </xf>
    <xf numFmtId="0" fontId="3" fillId="3" borderId="0" xfId="3" applyFont="1" applyFill="1" applyAlignment="1">
      <alignment horizontal="center" vertical="center"/>
    </xf>
    <xf numFmtId="0" fontId="3" fillId="3" borderId="5" xfId="3" applyFont="1" applyFill="1" applyBorder="1" applyAlignment="1">
      <alignment horizontal="center" vertical="center"/>
    </xf>
    <xf numFmtId="0" fontId="9" fillId="0" borderId="0" xfId="0" applyFont="1"/>
    <xf numFmtId="10" fontId="9" fillId="0" borderId="0" xfId="0" applyNumberFormat="1" applyFont="1"/>
    <xf numFmtId="10" fontId="9" fillId="0" borderId="0" xfId="0" applyNumberFormat="1" applyFont="1" applyAlignment="1">
      <alignment horizontal="left"/>
    </xf>
    <xf numFmtId="0" fontId="3" fillId="2" borderId="16" xfId="3" applyFont="1" applyFill="1" applyBorder="1" applyAlignment="1">
      <alignment horizontal="left"/>
    </xf>
    <xf numFmtId="0" fontId="3" fillId="2" borderId="14" xfId="3" applyFont="1" applyFill="1" applyBorder="1" applyAlignment="1">
      <alignment horizontal="left"/>
    </xf>
    <xf numFmtId="0" fontId="3" fillId="2" borderId="15" xfId="3" applyFont="1" applyFill="1" applyBorder="1" applyAlignment="1">
      <alignment horizontal="left"/>
    </xf>
    <xf numFmtId="0" fontId="3" fillId="2" borderId="15" xfId="3" applyFont="1" applyFill="1" applyBorder="1" applyAlignment="1">
      <alignment horizontal="left" vertical="center" wrapText="1"/>
    </xf>
    <xf numFmtId="0" fontId="3" fillId="2" borderId="7" xfId="3" applyFont="1" applyFill="1" applyBorder="1" applyAlignment="1">
      <alignment horizontal="left" vertical="center"/>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8" fillId="10" borderId="30" xfId="5" applyFont="1" applyFill="1" applyBorder="1" applyAlignment="1">
      <alignment horizontal="center" vertical="center"/>
    </xf>
    <xf numFmtId="0" fontId="8" fillId="10" borderId="33" xfId="5" applyFont="1" applyFill="1" applyBorder="1" applyAlignment="1">
      <alignment horizontal="center" vertical="center"/>
    </xf>
    <xf numFmtId="3" fontId="3" fillId="3" borderId="27" xfId="0" applyNumberFormat="1"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8" xfId="0" applyFont="1" applyFill="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top" wrapText="1"/>
    </xf>
    <xf numFmtId="10" fontId="9" fillId="0" borderId="0" xfId="0" applyNumberFormat="1" applyFont="1" applyAlignment="1">
      <alignment horizontal="left" vertical="top" wrapText="1"/>
    </xf>
    <xf numFmtId="0" fontId="17" fillId="0" borderId="0" xfId="0" applyFont="1" applyAlignment="1">
      <alignment horizontal="left"/>
    </xf>
    <xf numFmtId="0" fontId="18" fillId="0" borderId="0" xfId="6" applyFont="1"/>
  </cellXfs>
  <cellStyles count="8">
    <cellStyle name="Hipervínculo" xfId="6" builtinId="8"/>
    <cellStyle name="Millares [0]" xfId="1" builtinId="6"/>
    <cellStyle name="Millares [0] 4" xfId="7" xr:uid="{701D216E-E8DE-4AF5-95ED-96CEDB728FE7}"/>
    <cellStyle name="Normal" xfId="0" builtinId="0"/>
    <cellStyle name="Normal 2" xfId="3" xr:uid="{C6CE851D-9A09-40B3-ACFF-16984EA57B18}"/>
    <cellStyle name="Normal 7" xfId="5" xr:uid="{106DD6FC-237B-4660-A2EC-32985D7D08BE}"/>
    <cellStyle name="Porcentaje" xfId="2" builtinId="5"/>
    <cellStyle name="Porcentaje 2" xfId="4" xr:uid="{D123748C-1552-42A7-8E1C-EF310A54D996}"/>
  </cellStyles>
  <dxfs count="0"/>
  <tableStyles count="0" defaultTableStyle="TableStyleMedium2" defaultPivotStyle="PivotStyleLight16"/>
  <colors>
    <mruColors>
      <color rgb="FF00586E"/>
      <color rgb="FFF0EDE7"/>
      <color rgb="FF81C3B9"/>
      <color rgb="FFCC99FF"/>
      <color rgb="FF0563C1"/>
      <color rgb="FFE2F3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95250</xdr:colOff>
      <xdr:row>2</xdr:row>
      <xdr:rowOff>133350</xdr:rowOff>
    </xdr:from>
    <xdr:to>
      <xdr:col>6</xdr:col>
      <xdr:colOff>624840</xdr:colOff>
      <xdr:row>10</xdr:row>
      <xdr:rowOff>0</xdr:rowOff>
    </xdr:to>
    <xdr:pic>
      <xdr:nvPicPr>
        <xdr:cNvPr id="2" name="Imagen 1" descr="Imagen que contiene Texto&#10;&#10;Descripción generada automáticamente">
          <a:extLst>
            <a:ext uri="{FF2B5EF4-FFF2-40B4-BE49-F238E27FC236}">
              <a16:creationId xmlns:a16="http://schemas.microsoft.com/office/drawing/2014/main" id="{A6D4B50A-0DF6-0CF7-8C75-5D834BCF8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57200"/>
          <a:ext cx="1282065" cy="1163955"/>
        </a:xfrm>
        <a:prstGeom prst="rect">
          <a:avLst/>
        </a:prstGeom>
        <a:effectLst>
          <a:outerShdw blurRad="50800" dist="38100" dir="8100000" algn="tr" rotWithShape="0">
            <a:prstClr val="black">
              <a:alpha val="40000"/>
            </a:prstClr>
          </a:outerShdw>
        </a:effec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E7D4-4FA7-4F54-93B9-688814E9A0D7}">
  <dimension ref="B3:D26"/>
  <sheetViews>
    <sheetView showGridLines="0" tabSelected="1" workbookViewId="0">
      <selection activeCell="C38" sqref="C38"/>
    </sheetView>
  </sheetViews>
  <sheetFormatPr baseColWidth="10" defaultColWidth="11.44140625" defaultRowHeight="13.8" x14ac:dyDescent="0.3"/>
  <cols>
    <col min="1" max="1" width="11.44140625" style="26"/>
    <col min="2" max="2" width="2.6640625" style="26" bestFit="1" customWidth="1"/>
    <col min="3" max="3" width="74.5546875" style="26" customWidth="1"/>
    <col min="4" max="16384" width="11.44140625" style="26"/>
  </cols>
  <sheetData>
    <row r="3" spans="2:3" ht="15.6" x14ac:dyDescent="0.3">
      <c r="B3" s="209" t="s">
        <v>250</v>
      </c>
      <c r="C3" s="209"/>
    </row>
    <row r="5" spans="2:3" x14ac:dyDescent="0.3">
      <c r="B5" s="174" t="s">
        <v>172</v>
      </c>
      <c r="C5" s="174"/>
    </row>
    <row r="6" spans="2:3" x14ac:dyDescent="0.3">
      <c r="B6" s="26">
        <v>1</v>
      </c>
      <c r="C6" s="27" t="s">
        <v>171</v>
      </c>
    </row>
    <row r="7" spans="2:3" x14ac:dyDescent="0.3">
      <c r="B7" s="26">
        <v>2</v>
      </c>
      <c r="C7" s="27" t="s">
        <v>162</v>
      </c>
    </row>
    <row r="8" spans="2:3" x14ac:dyDescent="0.3">
      <c r="B8" s="26">
        <v>3</v>
      </c>
      <c r="C8" s="27" t="s">
        <v>163</v>
      </c>
    </row>
    <row r="9" spans="2:3" x14ac:dyDescent="0.3">
      <c r="B9" s="26">
        <v>4</v>
      </c>
      <c r="C9" s="27" t="s">
        <v>164</v>
      </c>
    </row>
    <row r="10" spans="2:3" x14ac:dyDescent="0.3">
      <c r="B10" s="26">
        <v>5</v>
      </c>
      <c r="C10" s="27" t="s">
        <v>165</v>
      </c>
    </row>
    <row r="11" spans="2:3" x14ac:dyDescent="0.3">
      <c r="B11" s="26">
        <v>6</v>
      </c>
      <c r="C11" s="27" t="s">
        <v>225</v>
      </c>
    </row>
    <row r="12" spans="2:3" x14ac:dyDescent="0.3">
      <c r="B12" s="26">
        <v>7</v>
      </c>
      <c r="C12" s="76" t="s">
        <v>240</v>
      </c>
    </row>
    <row r="13" spans="2:3" x14ac:dyDescent="0.3">
      <c r="B13" s="26">
        <v>8</v>
      </c>
      <c r="C13" s="210" t="s">
        <v>166</v>
      </c>
    </row>
    <row r="14" spans="2:3" x14ac:dyDescent="0.3">
      <c r="B14" s="26">
        <v>9</v>
      </c>
      <c r="C14" s="210" t="s">
        <v>170</v>
      </c>
    </row>
    <row r="15" spans="2:3" x14ac:dyDescent="0.3">
      <c r="B15" s="26">
        <v>10</v>
      </c>
      <c r="C15" s="210" t="s">
        <v>226</v>
      </c>
    </row>
    <row r="16" spans="2:3" x14ac:dyDescent="0.3">
      <c r="B16" s="26">
        <v>11</v>
      </c>
      <c r="C16" s="210" t="s">
        <v>229</v>
      </c>
    </row>
    <row r="18" spans="2:4" ht="13.5" customHeight="1" x14ac:dyDescent="0.3">
      <c r="B18" s="175" t="s">
        <v>239</v>
      </c>
      <c r="C18" s="175"/>
      <c r="D18" s="175"/>
    </row>
    <row r="19" spans="2:4" x14ac:dyDescent="0.3">
      <c r="B19" s="175"/>
      <c r="C19" s="175"/>
      <c r="D19" s="175"/>
    </row>
    <row r="20" spans="2:4" x14ac:dyDescent="0.3">
      <c r="B20" s="175"/>
      <c r="C20" s="175"/>
      <c r="D20" s="175"/>
    </row>
    <row r="21" spans="2:4" x14ac:dyDescent="0.3">
      <c r="B21" s="175"/>
      <c r="C21" s="175"/>
      <c r="D21" s="175"/>
    </row>
    <row r="22" spans="2:4" x14ac:dyDescent="0.3">
      <c r="B22" s="175"/>
      <c r="C22" s="175"/>
      <c r="D22" s="175"/>
    </row>
    <row r="23" spans="2:4" x14ac:dyDescent="0.3">
      <c r="B23" s="175"/>
      <c r="C23" s="175"/>
      <c r="D23" s="175"/>
    </row>
    <row r="24" spans="2:4" x14ac:dyDescent="0.3">
      <c r="B24" s="175"/>
      <c r="C24" s="175"/>
      <c r="D24" s="175"/>
    </row>
    <row r="25" spans="2:4" x14ac:dyDescent="0.3">
      <c r="B25" s="175"/>
      <c r="C25" s="175"/>
      <c r="D25" s="175"/>
    </row>
    <row r="26" spans="2:4" ht="40.5" customHeight="1" x14ac:dyDescent="0.3">
      <c r="B26" s="175"/>
      <c r="C26" s="175"/>
      <c r="D26" s="175"/>
    </row>
  </sheetData>
  <mergeCells count="3">
    <mergeCell ref="B3:C3"/>
    <mergeCell ref="B5:C5"/>
    <mergeCell ref="B18:D26"/>
  </mergeCells>
  <hyperlinks>
    <hyperlink ref="C6" location="'Cuadro 1'!A1" display="INTERCAMBIO COMERCIAL DE CHILE - BIENES" xr:uid="{6A7D3D61-01AE-4FC6-9A6A-6B82B3C674AA}"/>
    <hyperlink ref="C7" location="'Cuadro 2'!A1" display="EXPORTACIONES CHILENAS POR INDUSTRIA " xr:uid="{3FD2C5A7-E2DE-4727-88B1-94AB574E6B78}"/>
    <hyperlink ref="C8" location="'Cuadro 3'!A1" display="IMPORTACIONES CHILENAS POR CATEGORÍA DE BIEN" xr:uid="{9164FB13-F14A-44F0-B3E1-40B8FD1DA1B3}"/>
    <hyperlink ref="C9" location="'Cuadro 4'!A1" display="EXPORTACIONES CHILENAS DE BIENES POR SECTOR" xr:uid="{E4D5DD09-2ADE-44B7-B535-44DCE8C9F539}"/>
    <hyperlink ref="C10" location="'Cuadro 5'!A1" display="IMPORTACIONES CHILENAS DE BIENES POR SECTOR" xr:uid="{6851EBD2-CCB0-47A0-87D9-1B06313F1773}"/>
    <hyperlink ref="C11" location="'Cuadro 6'!A1" display="EXPORTACIONES CHILENAS DE BIENES Y SERVICIOS NO TRADICIONALES, SEGÚN SOCIO COMERCIAL " xr:uid="{2DC442A6-EED4-4BAB-B49E-9419F3FFB222}"/>
    <hyperlink ref="C13" location="'Cuadro 8'!A1" display="IMPORTACIONES CHILENAS SEGÚN SOCIO COMERCIAL " xr:uid="{F9EE7029-097E-47FA-AD9E-1C4E5FE4B006}"/>
    <hyperlink ref="C14" location="'Cuadro 9'!A1" display="EXPORTACIONES CHILENAS DE SERVICIOS NO TRADICIONALES" xr:uid="{C3ABC01B-754C-4F7B-A839-B16343031163}"/>
    <hyperlink ref="C16" location="'Cuadro 11'!A1" display="EXPORTACIONES CHILENAS NO COBRE, NO CARBONATO DE LITIO, NO CELULOSA, POR REGIÓN" xr:uid="{07AF4BE7-1DF9-4AE0-8F2B-F80011902020}"/>
    <hyperlink ref="C12" location="'Cuadro 7'!A1" display="EXPORTACIONES CHILENAS NO COBRE, NO LITIO, NO CELULOSA, POR SOCIO COMERCIAL" xr:uid="{410CF520-C090-4E27-93F5-7931DBDFEB70}"/>
    <hyperlink ref="C15" location="'Cuadro 10'!A1" display="EXPORTACIONES CHILENAS TOTALES Y DE SERVICIOS NO TRADICIONALES POR REGIÓN" xr:uid="{D455869F-2FCD-4259-AF48-821D92B0424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3DB69-8E03-40D0-96C4-0152904A3B13}">
  <sheetPr>
    <tabColor theme="9" tint="0.59999389629810485"/>
    <pageSetUpPr fitToPage="1"/>
  </sheetPr>
  <dimension ref="A2:L38"/>
  <sheetViews>
    <sheetView showGridLines="0" workbookViewId="0">
      <selection activeCell="F33" sqref="F33"/>
    </sheetView>
  </sheetViews>
  <sheetFormatPr baseColWidth="10" defaultColWidth="11.44140625" defaultRowHeight="10.199999999999999" x14ac:dyDescent="0.2"/>
  <cols>
    <col min="1" max="1" width="11.44140625" style="23"/>
    <col min="2" max="2" width="51.109375" style="23" customWidth="1"/>
    <col min="3" max="4" width="9.6640625" style="23" customWidth="1"/>
    <col min="5" max="7" width="11.44140625" style="23"/>
    <col min="8" max="9" width="8.88671875" style="23" customWidth="1"/>
    <col min="10" max="12" width="11.44140625" style="23"/>
    <col min="13" max="13" width="11.44140625" style="23" customWidth="1"/>
    <col min="14" max="16384" width="11.44140625" style="23"/>
  </cols>
  <sheetData>
    <row r="2" spans="1:12" x14ac:dyDescent="0.2">
      <c r="A2" s="23" t="s">
        <v>169</v>
      </c>
      <c r="B2" s="176" t="s">
        <v>177</v>
      </c>
      <c r="C2" s="176"/>
      <c r="D2" s="176"/>
      <c r="E2" s="176"/>
      <c r="F2" s="176"/>
      <c r="G2" s="176"/>
    </row>
    <row r="3" spans="1:12" x14ac:dyDescent="0.2">
      <c r="B3" s="176" t="s">
        <v>161</v>
      </c>
      <c r="C3" s="176"/>
      <c r="D3" s="176"/>
      <c r="E3" s="176"/>
      <c r="F3" s="176"/>
      <c r="G3" s="176"/>
    </row>
    <row r="5" spans="1:12" ht="10.8" thickBot="1" x14ac:dyDescent="0.25"/>
    <row r="6" spans="1:12" ht="12.75" customHeight="1" x14ac:dyDescent="0.2">
      <c r="B6" s="204" t="s">
        <v>129</v>
      </c>
      <c r="C6" s="198" t="s">
        <v>249</v>
      </c>
      <c r="D6" s="199"/>
      <c r="E6" s="199"/>
      <c r="F6" s="199"/>
      <c r="G6" s="200"/>
      <c r="H6" s="203" t="s">
        <v>220</v>
      </c>
      <c r="I6" s="196"/>
      <c r="J6" s="196"/>
      <c r="K6" s="196"/>
      <c r="L6" s="196"/>
    </row>
    <row r="7" spans="1:12" ht="21" thickBot="1" x14ac:dyDescent="0.25">
      <c r="B7" s="205"/>
      <c r="C7" s="34">
        <v>2023</v>
      </c>
      <c r="D7" s="34">
        <v>2024</v>
      </c>
      <c r="E7" s="35" t="s">
        <v>247</v>
      </c>
      <c r="F7" s="34" t="s">
        <v>248</v>
      </c>
      <c r="G7" s="35" t="s">
        <v>246</v>
      </c>
      <c r="H7" s="111">
        <v>2023</v>
      </c>
      <c r="I7" s="111">
        <v>2024</v>
      </c>
      <c r="J7" s="112" t="s">
        <v>247</v>
      </c>
      <c r="K7" s="111" t="s">
        <v>248</v>
      </c>
      <c r="L7" s="112" t="s">
        <v>246</v>
      </c>
    </row>
    <row r="8" spans="1:12" ht="10.8" thickTop="1" x14ac:dyDescent="0.2">
      <c r="B8" s="15" t="s">
        <v>132</v>
      </c>
      <c r="C8" s="81">
        <v>40.399355999999997</v>
      </c>
      <c r="D8" s="81">
        <v>61.216710999999997</v>
      </c>
      <c r="E8" s="28">
        <v>0.51528927837364535</v>
      </c>
      <c r="F8" s="30">
        <v>20.817354999999999</v>
      </c>
      <c r="G8" s="28">
        <v>9.0856365156621169E-2</v>
      </c>
      <c r="H8" s="81">
        <v>13.572502</v>
      </c>
      <c r="I8" s="81">
        <v>31.305108000000001</v>
      </c>
      <c r="J8" s="28">
        <v>1.3065097356404882</v>
      </c>
      <c r="K8" s="30">
        <v>17.732606000000001</v>
      </c>
      <c r="L8" s="28">
        <v>0.15327625881445001</v>
      </c>
    </row>
    <row r="9" spans="1:12" x14ac:dyDescent="0.2">
      <c r="B9" s="17" t="s">
        <v>131</v>
      </c>
      <c r="C9" s="118">
        <v>64.246977999999999</v>
      </c>
      <c r="D9" s="118">
        <v>110.06558200000001</v>
      </c>
      <c r="E9" s="101">
        <v>0.71316356700855277</v>
      </c>
      <c r="F9" s="31">
        <v>45.818604000000008</v>
      </c>
      <c r="G9" s="101">
        <v>0.16335668065159578</v>
      </c>
      <c r="H9" s="118">
        <v>18.998625000000001</v>
      </c>
      <c r="I9" s="118">
        <v>25.511870999999999</v>
      </c>
      <c r="J9" s="101">
        <v>0.34282723091802692</v>
      </c>
      <c r="K9" s="31">
        <v>6.5132459999999988</v>
      </c>
      <c r="L9" s="101">
        <v>0.12491137683463227</v>
      </c>
    </row>
    <row r="10" spans="1:12" x14ac:dyDescent="0.2">
      <c r="B10" s="15" t="s">
        <v>130</v>
      </c>
      <c r="C10" s="81">
        <v>56.357145000000003</v>
      </c>
      <c r="D10" s="81">
        <v>62.604106999999999</v>
      </c>
      <c r="E10" s="28">
        <v>0.11084596283221937</v>
      </c>
      <c r="F10" s="30">
        <v>6.2469619999999964</v>
      </c>
      <c r="G10" s="28">
        <v>9.2915504818548378E-2</v>
      </c>
      <c r="H10" s="81">
        <v>21.527726999999999</v>
      </c>
      <c r="I10" s="81">
        <v>24.002248999999999</v>
      </c>
      <c r="J10" s="28">
        <v>0.11494580918830866</v>
      </c>
      <c r="K10" s="30">
        <v>2.4745220000000003</v>
      </c>
      <c r="L10" s="28">
        <v>0.11751995648291243</v>
      </c>
    </row>
    <row r="11" spans="1:12" x14ac:dyDescent="0.2">
      <c r="B11" s="17" t="s">
        <v>139</v>
      </c>
      <c r="C11" s="118">
        <v>12.030746000000001</v>
      </c>
      <c r="D11" s="118">
        <v>34.379007999999999</v>
      </c>
      <c r="E11" s="101">
        <v>1.8575956968919463</v>
      </c>
      <c r="F11" s="31">
        <v>22.348261999999998</v>
      </c>
      <c r="G11" s="101">
        <v>5.1024494023705395E-2</v>
      </c>
      <c r="H11" s="118">
        <v>5.0146709999999999</v>
      </c>
      <c r="I11" s="118">
        <v>11.536705</v>
      </c>
      <c r="J11" s="101">
        <v>1.3005906070408209</v>
      </c>
      <c r="K11" s="31">
        <v>6.5220339999999997</v>
      </c>
      <c r="L11" s="101">
        <v>5.6486084681322914E-2</v>
      </c>
    </row>
    <row r="12" spans="1:12" x14ac:dyDescent="0.2">
      <c r="B12" s="15" t="s">
        <v>134</v>
      </c>
      <c r="C12" s="81">
        <v>23.254159999999999</v>
      </c>
      <c r="D12" s="81">
        <v>28.605394</v>
      </c>
      <c r="E12" s="28">
        <v>0.23011942809372621</v>
      </c>
      <c r="F12" s="30">
        <v>5.3512340000000016</v>
      </c>
      <c r="G12" s="86">
        <v>4.2455435456390661E-2</v>
      </c>
      <c r="H12" s="81">
        <v>6.3618779999999999</v>
      </c>
      <c r="I12" s="81">
        <v>7.5022399999999996</v>
      </c>
      <c r="J12" s="119">
        <v>0.17924927199169804</v>
      </c>
      <c r="K12" s="30">
        <v>1.1403619999999997</v>
      </c>
      <c r="L12" s="86">
        <v>3.6732512787629401E-2</v>
      </c>
    </row>
    <row r="13" spans="1:12" x14ac:dyDescent="0.2">
      <c r="B13" s="17" t="s">
        <v>133</v>
      </c>
      <c r="C13" s="118">
        <v>16.357531000000002</v>
      </c>
      <c r="D13" s="118">
        <v>22.113457</v>
      </c>
      <c r="E13" s="101">
        <v>0.35188232258279073</v>
      </c>
      <c r="F13" s="31">
        <v>5.7559259999999988</v>
      </c>
      <c r="G13" s="87">
        <v>3.2820259227374055E-2</v>
      </c>
      <c r="H13" s="118">
        <v>4.3507110000000004</v>
      </c>
      <c r="I13" s="118">
        <v>6.7122739999999999</v>
      </c>
      <c r="J13" s="101">
        <v>0.54279932636297823</v>
      </c>
      <c r="K13" s="31">
        <v>2.3615629999999994</v>
      </c>
      <c r="L13" s="87">
        <v>3.2864676488498411E-2</v>
      </c>
    </row>
    <row r="14" spans="1:12" x14ac:dyDescent="0.2">
      <c r="B14" s="15" t="s">
        <v>234</v>
      </c>
      <c r="C14" s="81">
        <v>1.6465449999999999</v>
      </c>
      <c r="D14" s="81">
        <v>17.842499</v>
      </c>
      <c r="E14" s="28">
        <v>9.8363263682438085</v>
      </c>
      <c r="F14" s="30">
        <v>16.195954</v>
      </c>
      <c r="G14" s="86">
        <v>2.6481406432479655E-2</v>
      </c>
      <c r="H14" s="81">
        <v>0.85299800000000003</v>
      </c>
      <c r="I14" s="81">
        <v>6.2732580000000002</v>
      </c>
      <c r="J14" s="28">
        <v>6.3543642540779697</v>
      </c>
      <c r="K14" s="30">
        <v>5.4202599999999999</v>
      </c>
      <c r="L14" s="86">
        <v>3.0715163698455186E-2</v>
      </c>
    </row>
    <row r="15" spans="1:12" x14ac:dyDescent="0.2">
      <c r="B15" s="17" t="s">
        <v>137</v>
      </c>
      <c r="C15" s="118">
        <v>10.792569</v>
      </c>
      <c r="D15" s="118">
        <v>17.735547</v>
      </c>
      <c r="E15" s="101">
        <v>0.64331096701814006</v>
      </c>
      <c r="F15" s="31">
        <v>6.9429780000000001</v>
      </c>
      <c r="G15" s="87">
        <v>2.6322670855094082E-2</v>
      </c>
      <c r="H15" s="118">
        <v>3.3875869999999999</v>
      </c>
      <c r="I15" s="118">
        <v>5.0950090000000001</v>
      </c>
      <c r="J15" s="101">
        <v>0.50402307010860548</v>
      </c>
      <c r="K15" s="31">
        <v>1.7074220000000002</v>
      </c>
      <c r="L15" s="87">
        <v>2.4946213830214295E-2</v>
      </c>
    </row>
    <row r="16" spans="1:12" x14ac:dyDescent="0.2">
      <c r="B16" s="15" t="s">
        <v>140</v>
      </c>
      <c r="C16" s="81">
        <v>8.1120710000000003</v>
      </c>
      <c r="D16" s="81">
        <v>21.867892999999999</v>
      </c>
      <c r="E16" s="28">
        <v>1.6957225842821146</v>
      </c>
      <c r="F16" s="30">
        <v>13.755821999999998</v>
      </c>
      <c r="G16" s="86">
        <v>3.2455799064636449E-2</v>
      </c>
      <c r="H16" s="81">
        <v>4.3454870000000003</v>
      </c>
      <c r="I16" s="81">
        <v>4.9464230000000002</v>
      </c>
      <c r="J16" s="28">
        <v>0.13828967846411677</v>
      </c>
      <c r="K16" s="30">
        <v>0.60093599999999991</v>
      </c>
      <c r="L16" s="86">
        <v>2.4218706159830156E-2</v>
      </c>
    </row>
    <row r="17" spans="2:12" x14ac:dyDescent="0.2">
      <c r="B17" s="17" t="s">
        <v>143</v>
      </c>
      <c r="C17" s="118">
        <v>9.4911469999999998</v>
      </c>
      <c r="D17" s="118">
        <v>17.142896</v>
      </c>
      <c r="E17" s="101">
        <v>0.80619855534847384</v>
      </c>
      <c r="F17" s="31">
        <v>7.6517490000000006</v>
      </c>
      <c r="G17" s="87">
        <v>2.5443072543018204E-2</v>
      </c>
      <c r="H17" s="118">
        <v>3.0108169999999999</v>
      </c>
      <c r="I17" s="118">
        <v>4.6582039999999996</v>
      </c>
      <c r="J17" s="101">
        <v>0.54715613735408031</v>
      </c>
      <c r="K17" s="31">
        <v>1.6473869999999997</v>
      </c>
      <c r="L17" s="87">
        <v>2.2807526551721406E-2</v>
      </c>
    </row>
    <row r="18" spans="2:12" x14ac:dyDescent="0.2">
      <c r="B18" s="15" t="s">
        <v>135</v>
      </c>
      <c r="C18" s="81">
        <v>16.243570999999999</v>
      </c>
      <c r="D18" s="81">
        <v>13.747564000000001</v>
      </c>
      <c r="E18" s="28">
        <v>-0.15366122387743431</v>
      </c>
      <c r="F18" s="30">
        <v>-2.4960069999999988</v>
      </c>
      <c r="G18" s="86">
        <v>2.0403802726317977E-2</v>
      </c>
      <c r="H18" s="81">
        <v>4.0474990000000002</v>
      </c>
      <c r="I18" s="81">
        <v>4.5140370000000001</v>
      </c>
      <c r="J18" s="28">
        <v>0.1152657480582453</v>
      </c>
      <c r="K18" s="30">
        <v>0.4665379999999999</v>
      </c>
      <c r="L18" s="86">
        <v>2.2101655215819842E-2</v>
      </c>
    </row>
    <row r="19" spans="2:12" x14ac:dyDescent="0.2">
      <c r="B19" s="17" t="s">
        <v>138</v>
      </c>
      <c r="C19" s="118">
        <v>10.166207</v>
      </c>
      <c r="D19" s="118">
        <v>11.117274999999999</v>
      </c>
      <c r="E19" s="101">
        <v>9.3551901904023627E-2</v>
      </c>
      <c r="F19" s="31">
        <v>0.95106799999999936</v>
      </c>
      <c r="G19" s="87">
        <v>1.6499991267851285E-2</v>
      </c>
      <c r="H19" s="118">
        <v>3.5581170000000002</v>
      </c>
      <c r="I19" s="118">
        <v>3.533372</v>
      </c>
      <c r="J19" s="101">
        <v>-6.9545211694838072E-3</v>
      </c>
      <c r="K19" s="31">
        <v>-2.4745000000000239E-2</v>
      </c>
      <c r="L19" s="87">
        <v>1.7300117321420224E-2</v>
      </c>
    </row>
    <row r="20" spans="2:12" x14ac:dyDescent="0.2">
      <c r="B20" s="15" t="s">
        <v>179</v>
      </c>
      <c r="C20" s="81">
        <v>6.4197939999999996</v>
      </c>
      <c r="D20" s="81">
        <v>13.541442999999999</v>
      </c>
      <c r="E20" s="28">
        <v>1.1093267167139631</v>
      </c>
      <c r="F20" s="30">
        <v>7.1216489999999997</v>
      </c>
      <c r="G20" s="86">
        <v>2.0097882912323919E-2</v>
      </c>
      <c r="H20" s="81">
        <v>2.2105009999999998</v>
      </c>
      <c r="I20" s="81">
        <v>2.9488880000000002</v>
      </c>
      <c r="J20" s="28">
        <v>0.33403603979369412</v>
      </c>
      <c r="K20" s="30">
        <v>0.73838700000000035</v>
      </c>
      <c r="L20" s="86">
        <v>1.4438363231419801E-2</v>
      </c>
    </row>
    <row r="21" spans="2:12" x14ac:dyDescent="0.2">
      <c r="B21" s="17" t="s">
        <v>237</v>
      </c>
      <c r="C21" s="118">
        <v>9.1250149999999994</v>
      </c>
      <c r="D21" s="118">
        <v>8.0846999999999998</v>
      </c>
      <c r="E21" s="101">
        <v>-0.11400693587900945</v>
      </c>
      <c r="F21" s="31">
        <v>-1.0403149999999997</v>
      </c>
      <c r="G21" s="87">
        <v>1.1999116636333748E-2</v>
      </c>
      <c r="H21" s="118">
        <v>2.666118</v>
      </c>
      <c r="I21" s="118">
        <v>2.8982329999999998</v>
      </c>
      <c r="J21" s="101">
        <v>8.7061037808529029E-2</v>
      </c>
      <c r="K21" s="31">
        <v>0.23211499999999985</v>
      </c>
      <c r="L21" s="87">
        <v>1.4190345914557454E-2</v>
      </c>
    </row>
    <row r="22" spans="2:12" x14ac:dyDescent="0.2">
      <c r="B22" s="15" t="s">
        <v>141</v>
      </c>
      <c r="C22" s="81">
        <v>9.8823439999999998</v>
      </c>
      <c r="D22" s="81">
        <v>7.2214640000000001</v>
      </c>
      <c r="E22" s="28">
        <v>-0.26925595789824763</v>
      </c>
      <c r="F22" s="30">
        <v>-2.6608799999999997</v>
      </c>
      <c r="G22" s="86">
        <v>1.0717922597138455E-2</v>
      </c>
      <c r="H22" s="81">
        <v>1.5579229999999999</v>
      </c>
      <c r="I22" s="81">
        <v>2.835137</v>
      </c>
      <c r="J22" s="28">
        <v>0.81981843775334218</v>
      </c>
      <c r="K22" s="30">
        <v>1.2772140000000001</v>
      </c>
      <c r="L22" s="86">
        <v>1.3881414898374519E-2</v>
      </c>
    </row>
    <row r="23" spans="2:12" x14ac:dyDescent="0.2">
      <c r="B23" s="17" t="s">
        <v>221</v>
      </c>
      <c r="C23" s="118">
        <v>10.708735000000001</v>
      </c>
      <c r="D23" s="118">
        <v>15.751944999999999</v>
      </c>
      <c r="E23" s="101">
        <v>0.47094358017076687</v>
      </c>
      <c r="F23" s="31">
        <v>5.0432099999999984</v>
      </c>
      <c r="G23" s="87">
        <v>2.3378656635881876E-2</v>
      </c>
      <c r="H23" s="118">
        <v>1.2533300000000001</v>
      </c>
      <c r="I23" s="118">
        <v>2.7029109999999998</v>
      </c>
      <c r="J23" s="101">
        <v>1.1565836611267581</v>
      </c>
      <c r="K23" s="31">
        <v>1.4495809999999998</v>
      </c>
      <c r="L23" s="87">
        <v>1.3234009158774467E-2</v>
      </c>
    </row>
    <row r="24" spans="2:12" x14ac:dyDescent="0.2">
      <c r="B24" s="15" t="s">
        <v>142</v>
      </c>
      <c r="C24" s="81">
        <v>6.3055250000000003</v>
      </c>
      <c r="D24" s="81">
        <v>7.055498</v>
      </c>
      <c r="E24" s="28">
        <v>0.11893902569571924</v>
      </c>
      <c r="F24" s="30">
        <v>0.74997299999999978</v>
      </c>
      <c r="G24" s="86">
        <v>1.0471599865105631E-2</v>
      </c>
      <c r="H24" s="81">
        <v>1.9460489999999999</v>
      </c>
      <c r="I24" s="81">
        <v>2.5900530000000002</v>
      </c>
      <c r="J24" s="28">
        <v>0.33092897455305614</v>
      </c>
      <c r="K24" s="30">
        <v>0.64400400000000024</v>
      </c>
      <c r="L24" s="86">
        <v>1.2681433137721253E-2</v>
      </c>
    </row>
    <row r="25" spans="2:12" x14ac:dyDescent="0.2">
      <c r="B25" s="17" t="s">
        <v>232</v>
      </c>
      <c r="C25" s="118">
        <v>8.8794889999999995</v>
      </c>
      <c r="D25" s="118">
        <v>5.7755239999999999</v>
      </c>
      <c r="E25" s="101">
        <v>-0.34956572388343521</v>
      </c>
      <c r="F25" s="31">
        <v>-3.1039649999999996</v>
      </c>
      <c r="G25" s="87">
        <v>8.571893343221745E-3</v>
      </c>
      <c r="H25" s="118">
        <v>6.0542030000000002</v>
      </c>
      <c r="I25" s="118">
        <v>2.322657</v>
      </c>
      <c r="J25" s="101">
        <v>-0.616356273484718</v>
      </c>
      <c r="K25" s="31">
        <v>-3.7315460000000003</v>
      </c>
      <c r="L25" s="87">
        <v>1.1372207227944846E-2</v>
      </c>
    </row>
    <row r="26" spans="2:12" x14ac:dyDescent="0.2">
      <c r="B26" s="15" t="s">
        <v>136</v>
      </c>
      <c r="C26" s="81">
        <v>11.847378000000001</v>
      </c>
      <c r="D26" s="81">
        <v>7.3908490000000002</v>
      </c>
      <c r="E26" s="28">
        <v>-0.37616162833666655</v>
      </c>
      <c r="F26" s="30">
        <v>-4.4565290000000006</v>
      </c>
      <c r="G26" s="86">
        <v>1.0969319726462411E-2</v>
      </c>
      <c r="H26" s="81">
        <v>2.0228660000000001</v>
      </c>
      <c r="I26" s="81">
        <v>2.3207339999999999</v>
      </c>
      <c r="J26" s="28">
        <v>0.14725048520267769</v>
      </c>
      <c r="K26" s="30">
        <v>0.2978679999999998</v>
      </c>
      <c r="L26" s="86">
        <v>1.1362791823733488E-2</v>
      </c>
    </row>
    <row r="27" spans="2:12" x14ac:dyDescent="0.2">
      <c r="B27" s="17" t="s">
        <v>233</v>
      </c>
      <c r="C27" s="118">
        <v>2.5207299999999999</v>
      </c>
      <c r="D27" s="118">
        <v>6.8867380000000002</v>
      </c>
      <c r="E27" s="101">
        <v>1.732041115073808</v>
      </c>
      <c r="F27" s="31">
        <v>4.3660080000000008</v>
      </c>
      <c r="G27" s="87">
        <v>1.022113034569889E-2</v>
      </c>
      <c r="H27" s="118">
        <v>1.519231</v>
      </c>
      <c r="I27" s="118">
        <v>2.098948</v>
      </c>
      <c r="J27" s="101">
        <v>0.38158581545531911</v>
      </c>
      <c r="K27" s="31">
        <v>0.57971700000000004</v>
      </c>
      <c r="L27" s="87">
        <v>1.0276881871356976E-2</v>
      </c>
    </row>
    <row r="28" spans="2:12" x14ac:dyDescent="0.2">
      <c r="B28" s="15" t="s">
        <v>231</v>
      </c>
      <c r="C28" s="81">
        <v>1.6183110000000001</v>
      </c>
      <c r="D28" s="81">
        <v>9.0602420000000006</v>
      </c>
      <c r="E28" s="28">
        <v>4.5985790123159269</v>
      </c>
      <c r="F28" s="30">
        <v>7.4419310000000003</v>
      </c>
      <c r="G28" s="86">
        <v>1.3446992530509452E-2</v>
      </c>
      <c r="H28" s="81">
        <v>1.1066819999999999</v>
      </c>
      <c r="I28" s="81">
        <v>2.0288879999999998</v>
      </c>
      <c r="J28" s="28">
        <v>0.83330712887712988</v>
      </c>
      <c r="K28" s="30">
        <v>0.92220599999999986</v>
      </c>
      <c r="L28" s="86">
        <v>9.9338536763243813E-3</v>
      </c>
    </row>
    <row r="29" spans="2:12" x14ac:dyDescent="0.2">
      <c r="B29" s="17" t="s">
        <v>222</v>
      </c>
      <c r="C29" s="118">
        <v>4.2686500000000001</v>
      </c>
      <c r="D29" s="118">
        <v>7.0644530000000003</v>
      </c>
      <c r="E29" s="101">
        <v>0.65496187319175858</v>
      </c>
      <c r="F29" s="31">
        <v>2.7958030000000003</v>
      </c>
      <c r="G29" s="101">
        <v>1.0484890659999489E-2</v>
      </c>
      <c r="H29" s="118">
        <v>1.3518509999999999</v>
      </c>
      <c r="I29" s="118">
        <v>2.01586</v>
      </c>
      <c r="J29" s="101">
        <v>0.49118504923989414</v>
      </c>
      <c r="K29" s="31">
        <v>0.66400900000000007</v>
      </c>
      <c r="L29" s="101">
        <v>9.870065904059401E-3</v>
      </c>
    </row>
    <row r="30" spans="2:12" x14ac:dyDescent="0.2">
      <c r="B30" s="15" t="s">
        <v>223</v>
      </c>
      <c r="C30" s="81">
        <v>1.077685</v>
      </c>
      <c r="D30" s="81">
        <v>4.5734329999999996</v>
      </c>
      <c r="E30" s="28">
        <v>3.2437567563805745</v>
      </c>
      <c r="F30" s="30">
        <v>3.4957479999999999</v>
      </c>
      <c r="G30" s="28">
        <v>6.7877788904297945E-3</v>
      </c>
      <c r="H30" s="81">
        <v>0.97023599999999999</v>
      </c>
      <c r="I30" s="81">
        <v>1.6903030000000001</v>
      </c>
      <c r="J30" s="28">
        <v>0.74215654747917026</v>
      </c>
      <c r="K30" s="74">
        <v>0.72006700000000012</v>
      </c>
      <c r="L30" s="28">
        <v>8.2760717548983152E-3</v>
      </c>
    </row>
    <row r="31" spans="2:12" x14ac:dyDescent="0.2">
      <c r="B31" s="17" t="s">
        <v>236</v>
      </c>
      <c r="C31" s="118">
        <v>2.5272380000000001</v>
      </c>
      <c r="D31" s="118">
        <v>3.9956719999999999</v>
      </c>
      <c r="E31" s="101">
        <v>0.58104302008754205</v>
      </c>
      <c r="F31" s="31">
        <v>1.4684339999999998</v>
      </c>
      <c r="G31" s="101">
        <v>5.9302799570216513E-3</v>
      </c>
      <c r="H31" s="118">
        <v>0.73051500000000003</v>
      </c>
      <c r="I31" s="118">
        <v>1.6362270000000001</v>
      </c>
      <c r="J31" s="101">
        <v>1.2398266976037453</v>
      </c>
      <c r="K31" s="31">
        <v>0.90571200000000007</v>
      </c>
      <c r="L31" s="101">
        <v>8.011304517179468E-3</v>
      </c>
    </row>
    <row r="32" spans="2:12" x14ac:dyDescent="0.2">
      <c r="B32" s="15" t="s">
        <v>235</v>
      </c>
      <c r="C32" s="81">
        <v>1.650533</v>
      </c>
      <c r="D32" s="81">
        <v>4.0935839999999999</v>
      </c>
      <c r="E32" s="28">
        <v>1.4801588335404379</v>
      </c>
      <c r="F32" s="30">
        <v>2.4430509999999996</v>
      </c>
      <c r="G32" s="28">
        <v>6.0755985845646282E-3</v>
      </c>
      <c r="H32" s="81">
        <v>1.1686570000000001</v>
      </c>
      <c r="I32" s="81">
        <v>1.5190459999999999</v>
      </c>
      <c r="J32" s="28">
        <v>0.29982193235483101</v>
      </c>
      <c r="K32" s="30">
        <v>0.35038899999999984</v>
      </c>
      <c r="L32" s="28">
        <v>7.4375621974233407E-3</v>
      </c>
    </row>
    <row r="33" spans="2:12" ht="10.8" thickBot="1" x14ac:dyDescent="0.25">
      <c r="B33" s="21" t="s">
        <v>224</v>
      </c>
      <c r="C33" s="32">
        <v>471.93930999999998</v>
      </c>
      <c r="D33" s="32">
        <v>673.77459899999997</v>
      </c>
      <c r="E33" s="29">
        <v>0.42767212801154453</v>
      </c>
      <c r="F33" s="32">
        <v>201.83528899999999</v>
      </c>
      <c r="G33" s="29">
        <v>1</v>
      </c>
      <c r="H33" s="32">
        <v>160.47290799999999</v>
      </c>
      <c r="I33" s="32">
        <v>204.23977099999999</v>
      </c>
      <c r="J33" s="29">
        <v>0.27273677248997075</v>
      </c>
      <c r="K33" s="32">
        <v>43.766863000000001</v>
      </c>
      <c r="L33" s="29">
        <v>1</v>
      </c>
    </row>
    <row r="35" spans="2:12" x14ac:dyDescent="0.2">
      <c r="B35" s="187" t="s">
        <v>167</v>
      </c>
      <c r="C35" s="187"/>
      <c r="D35" s="187"/>
      <c r="E35" s="187"/>
      <c r="F35" s="187"/>
      <c r="G35" s="187"/>
      <c r="H35" s="187"/>
      <c r="I35" s="187"/>
      <c r="J35" s="187"/>
      <c r="K35" s="187"/>
    </row>
    <row r="36" spans="2:12" ht="12.75" customHeight="1" x14ac:dyDescent="0.2">
      <c r="B36" s="206" t="s">
        <v>174</v>
      </c>
      <c r="C36" s="176"/>
      <c r="D36" s="176"/>
      <c r="E36" s="176"/>
      <c r="F36" s="176"/>
      <c r="G36" s="176"/>
      <c r="H36" s="176"/>
      <c r="I36" s="176"/>
      <c r="J36" s="176"/>
      <c r="K36" s="176"/>
      <c r="L36" s="176"/>
    </row>
    <row r="37" spans="2:12" ht="24.75" customHeight="1" x14ac:dyDescent="0.2">
      <c r="B37" s="176"/>
      <c r="C37" s="176"/>
      <c r="D37" s="176"/>
      <c r="E37" s="176"/>
      <c r="F37" s="176"/>
      <c r="G37" s="176"/>
      <c r="H37" s="176"/>
      <c r="I37" s="176"/>
      <c r="J37" s="176"/>
      <c r="K37" s="176"/>
      <c r="L37" s="176"/>
    </row>
    <row r="38" spans="2:12" x14ac:dyDescent="0.2">
      <c r="B38" s="176" t="s">
        <v>175</v>
      </c>
      <c r="C38" s="176"/>
      <c r="D38" s="176"/>
      <c r="E38" s="176"/>
      <c r="F38" s="176"/>
      <c r="G38" s="176"/>
      <c r="H38" s="176"/>
      <c r="I38" s="176"/>
      <c r="J38" s="176"/>
      <c r="K38" s="176"/>
    </row>
  </sheetData>
  <mergeCells count="8">
    <mergeCell ref="B35:K35"/>
    <mergeCell ref="B36:L37"/>
    <mergeCell ref="B38:K38"/>
    <mergeCell ref="B2:G2"/>
    <mergeCell ref="B3:G3"/>
    <mergeCell ref="B6:B7"/>
    <mergeCell ref="C6:G6"/>
    <mergeCell ref="H6:L6"/>
  </mergeCells>
  <pageMargins left="0" right="0" top="0" bottom="0" header="0" footer="0"/>
  <pageSetup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90138-6811-45F4-9DA7-D493CF504819}">
  <sheetPr>
    <tabColor theme="9" tint="0.59999389629810485"/>
  </sheetPr>
  <dimension ref="A2:L33"/>
  <sheetViews>
    <sheetView showGridLines="0" workbookViewId="0">
      <selection activeCell="F25" sqref="F25"/>
    </sheetView>
  </sheetViews>
  <sheetFormatPr baseColWidth="10" defaultColWidth="11.44140625" defaultRowHeight="10.199999999999999" x14ac:dyDescent="0.2"/>
  <cols>
    <col min="1" max="1" width="11.44140625" style="23"/>
    <col min="2" max="2" width="22.5546875" style="23" bestFit="1" customWidth="1"/>
    <col min="3" max="16384" width="11.44140625" style="23"/>
  </cols>
  <sheetData>
    <row r="2" spans="1:12" x14ac:dyDescent="0.2">
      <c r="A2" s="23" t="s">
        <v>180</v>
      </c>
      <c r="B2" s="176" t="s">
        <v>226</v>
      </c>
      <c r="C2" s="176"/>
      <c r="D2" s="176"/>
      <c r="E2" s="176"/>
      <c r="F2" s="176"/>
      <c r="G2" s="176"/>
    </row>
    <row r="3" spans="1:12" x14ac:dyDescent="0.2">
      <c r="B3" s="176" t="s">
        <v>161</v>
      </c>
      <c r="C3" s="176"/>
      <c r="D3" s="176"/>
      <c r="E3" s="176"/>
      <c r="F3" s="176"/>
      <c r="G3" s="176"/>
    </row>
    <row r="4" spans="1:12" x14ac:dyDescent="0.2">
      <c r="B4" s="73"/>
      <c r="C4" s="73"/>
      <c r="D4" s="73"/>
      <c r="E4" s="73"/>
      <c r="F4" s="73"/>
      <c r="G4" s="73"/>
    </row>
    <row r="5" spans="1:12" ht="10.8" thickBot="1" x14ac:dyDescent="0.25"/>
    <row r="6" spans="1:12" ht="12.75" customHeight="1" x14ac:dyDescent="0.2">
      <c r="B6" s="204" t="s">
        <v>178</v>
      </c>
      <c r="C6" s="198" t="s">
        <v>249</v>
      </c>
      <c r="D6" s="199"/>
      <c r="E6" s="199"/>
      <c r="F6" s="199"/>
      <c r="G6" s="200"/>
      <c r="H6" s="203" t="s">
        <v>220</v>
      </c>
      <c r="I6" s="196"/>
      <c r="J6" s="196"/>
      <c r="K6" s="196"/>
      <c r="L6" s="196"/>
    </row>
    <row r="7" spans="1:12" ht="21" thickBot="1" x14ac:dyDescent="0.25">
      <c r="B7" s="205"/>
      <c r="C7" s="34">
        <v>2023</v>
      </c>
      <c r="D7" s="34">
        <v>2024</v>
      </c>
      <c r="E7" s="35" t="s">
        <v>247</v>
      </c>
      <c r="F7" s="34" t="s">
        <v>248</v>
      </c>
      <c r="G7" s="35" t="s">
        <v>246</v>
      </c>
      <c r="H7" s="111">
        <v>2023</v>
      </c>
      <c r="I7" s="111">
        <v>2024</v>
      </c>
      <c r="J7" s="112" t="s">
        <v>247</v>
      </c>
      <c r="K7" s="111" t="s">
        <v>248</v>
      </c>
      <c r="L7" s="112" t="s">
        <v>246</v>
      </c>
    </row>
    <row r="8" spans="1:12" ht="10.8" thickTop="1" x14ac:dyDescent="0.2">
      <c r="B8" s="15" t="s">
        <v>144</v>
      </c>
      <c r="C8" s="53">
        <v>9936.9005230000002</v>
      </c>
      <c r="D8" s="53">
        <v>8302.5304130000004</v>
      </c>
      <c r="E8" s="70">
        <v>-0.16447483862971946</v>
      </c>
      <c r="F8" s="53">
        <v>-1634.3701099999998</v>
      </c>
      <c r="G8" s="16">
        <v>0.33607126374316543</v>
      </c>
      <c r="H8" s="53">
        <v>3422.4195549999999</v>
      </c>
      <c r="I8" s="53">
        <v>2201.936201</v>
      </c>
      <c r="J8" s="70">
        <v>-0.35661418314914928</v>
      </c>
      <c r="K8" s="53">
        <v>-1220.483354</v>
      </c>
      <c r="L8" s="16">
        <v>0.32872610355554582</v>
      </c>
    </row>
    <row r="9" spans="1:12" x14ac:dyDescent="0.2">
      <c r="B9" s="17" t="s">
        <v>145</v>
      </c>
      <c r="C9" s="54">
        <v>2482.1433299999999</v>
      </c>
      <c r="D9" s="54">
        <v>2489.2816929999999</v>
      </c>
      <c r="E9" s="71">
        <v>2.8758867039317959E-3</v>
      </c>
      <c r="F9" s="54">
        <v>7.1383630000000267</v>
      </c>
      <c r="G9" s="100">
        <v>0.10076157541914399</v>
      </c>
      <c r="H9" s="54">
        <v>888.94302700000003</v>
      </c>
      <c r="I9" s="54">
        <v>807.88878699999998</v>
      </c>
      <c r="J9" s="71">
        <v>-9.1180466619487865E-2</v>
      </c>
      <c r="K9" s="54">
        <v>-81.05424000000005</v>
      </c>
      <c r="L9" s="100">
        <v>0.12060936776284295</v>
      </c>
    </row>
    <row r="10" spans="1:12" x14ac:dyDescent="0.2">
      <c r="B10" s="15" t="s">
        <v>147</v>
      </c>
      <c r="C10" s="53">
        <v>1870.3661070000001</v>
      </c>
      <c r="D10" s="53">
        <v>1883.596354</v>
      </c>
      <c r="E10" s="70">
        <v>7.0736135297173597E-3</v>
      </c>
      <c r="F10" s="53">
        <v>13.230246999999963</v>
      </c>
      <c r="G10" s="16">
        <v>7.6244539385199928E-2</v>
      </c>
      <c r="H10" s="53">
        <v>667.07417699999996</v>
      </c>
      <c r="I10" s="53">
        <v>575.71121200000005</v>
      </c>
      <c r="J10" s="70">
        <v>-0.13696072813203786</v>
      </c>
      <c r="K10" s="53">
        <v>-91.362964999999917</v>
      </c>
      <c r="L10" s="16">
        <v>8.5947677960902372E-2</v>
      </c>
    </row>
    <row r="11" spans="1:12" x14ac:dyDescent="0.2">
      <c r="B11" s="17" t="s">
        <v>149</v>
      </c>
      <c r="C11" s="54">
        <v>1515.4874090000001</v>
      </c>
      <c r="D11" s="54">
        <v>1667.3287130000001</v>
      </c>
      <c r="E11" s="71">
        <v>0.10019304884901237</v>
      </c>
      <c r="F11" s="54">
        <v>151.84130400000004</v>
      </c>
      <c r="G11" s="100">
        <v>6.7490420363387052E-2</v>
      </c>
      <c r="H11" s="54">
        <v>667.49243200000001</v>
      </c>
      <c r="I11" s="54">
        <v>534.230548</v>
      </c>
      <c r="J11" s="71">
        <v>-0.19964553545679753</v>
      </c>
      <c r="K11" s="54">
        <v>-133.26188400000001</v>
      </c>
      <c r="L11" s="100">
        <v>7.9755047564334033E-2</v>
      </c>
    </row>
    <row r="12" spans="1:12" x14ac:dyDescent="0.2">
      <c r="B12" s="15" t="s">
        <v>146</v>
      </c>
      <c r="C12" s="53">
        <v>1612.905722</v>
      </c>
      <c r="D12" s="53">
        <v>1700.556871</v>
      </c>
      <c r="E12" s="70">
        <v>5.4343628275627109E-2</v>
      </c>
      <c r="F12" s="53">
        <v>87.651149000000032</v>
      </c>
      <c r="G12" s="16">
        <v>6.8835435496777272E-2</v>
      </c>
      <c r="H12" s="53">
        <v>560.08105999999998</v>
      </c>
      <c r="I12" s="53">
        <v>484.68060500000001</v>
      </c>
      <c r="J12" s="16">
        <v>-0.13462418279239785</v>
      </c>
      <c r="K12" s="53">
        <v>-75.400454999999965</v>
      </c>
      <c r="L12" s="16">
        <v>7.2357757994185673E-2</v>
      </c>
    </row>
    <row r="13" spans="1:12" x14ac:dyDescent="0.2">
      <c r="B13" s="17" t="s">
        <v>151</v>
      </c>
      <c r="C13" s="54">
        <v>1188.4634209999999</v>
      </c>
      <c r="D13" s="54">
        <v>1383.4388530000001</v>
      </c>
      <c r="E13" s="71">
        <v>0.16405673793135622</v>
      </c>
      <c r="F13" s="54">
        <v>194.97543200000018</v>
      </c>
      <c r="G13" s="100">
        <v>5.5999077451269225E-2</v>
      </c>
      <c r="H13" s="54">
        <v>457.42236600000001</v>
      </c>
      <c r="I13" s="54">
        <v>441.86882200000002</v>
      </c>
      <c r="J13" s="71">
        <v>-3.4002587446718691E-2</v>
      </c>
      <c r="K13" s="54">
        <v>-15.553543999999988</v>
      </c>
      <c r="L13" s="100">
        <v>6.5966405417546906E-2</v>
      </c>
    </row>
    <row r="14" spans="1:12" x14ac:dyDescent="0.2">
      <c r="B14" s="15" t="s">
        <v>150</v>
      </c>
      <c r="C14" s="53">
        <v>2504.4916979999998</v>
      </c>
      <c r="D14" s="53">
        <v>2608.508703</v>
      </c>
      <c r="E14" s="16">
        <v>4.1532181992483652E-2</v>
      </c>
      <c r="F14" s="53">
        <v>104.01700500000015</v>
      </c>
      <c r="G14" s="16">
        <v>0.1055876669755543</v>
      </c>
      <c r="H14" s="53">
        <v>512.97056299999997</v>
      </c>
      <c r="I14" s="53">
        <v>437.29918099999998</v>
      </c>
      <c r="J14" s="70">
        <v>-0.14751603202618857</v>
      </c>
      <c r="K14" s="53">
        <v>-75.671381999999994</v>
      </c>
      <c r="L14" s="16">
        <v>6.5284205688101754E-2</v>
      </c>
    </row>
    <row r="15" spans="1:12" x14ac:dyDescent="0.2">
      <c r="B15" s="17" t="s">
        <v>148</v>
      </c>
      <c r="C15" s="54">
        <v>1587.7283170000001</v>
      </c>
      <c r="D15" s="54">
        <v>1371.5394679999999</v>
      </c>
      <c r="E15" s="71">
        <v>-0.13616236901820034</v>
      </c>
      <c r="F15" s="54">
        <v>-216.18884900000012</v>
      </c>
      <c r="G15" s="100">
        <v>5.5517412084713641E-2</v>
      </c>
      <c r="H15" s="54">
        <v>514.60279200000002</v>
      </c>
      <c r="I15" s="54">
        <v>413.86684100000002</v>
      </c>
      <c r="J15" s="100">
        <v>-0.1957547696321088</v>
      </c>
      <c r="K15" s="54">
        <v>-100.735951</v>
      </c>
      <c r="L15" s="100">
        <v>6.1786001779246195E-2</v>
      </c>
    </row>
    <row r="16" spans="1:12" x14ac:dyDescent="0.2">
      <c r="B16" s="15" t="s">
        <v>153</v>
      </c>
      <c r="C16" s="53">
        <v>1025.3812740000001</v>
      </c>
      <c r="D16" s="53">
        <v>1020.445676</v>
      </c>
      <c r="E16" s="16">
        <v>-4.8134270881955432E-3</v>
      </c>
      <c r="F16" s="53">
        <v>-4.9355980000000272</v>
      </c>
      <c r="G16" s="16">
        <v>4.1305776775908416E-2</v>
      </c>
      <c r="H16" s="53">
        <v>200.10405800000001</v>
      </c>
      <c r="I16" s="53">
        <v>188.910439</v>
      </c>
      <c r="J16" s="16">
        <v>-5.5938990502631403E-2</v>
      </c>
      <c r="K16" s="53">
        <v>-11.193619000000012</v>
      </c>
      <c r="L16" s="16">
        <v>2.820235777277982E-2</v>
      </c>
    </row>
    <row r="17" spans="2:12" x14ac:dyDescent="0.2">
      <c r="B17" s="17" t="s">
        <v>160</v>
      </c>
      <c r="C17" s="54">
        <v>503.58753200000001</v>
      </c>
      <c r="D17" s="54">
        <v>408.53051299999998</v>
      </c>
      <c r="E17" s="100">
        <v>-0.18875967524946591</v>
      </c>
      <c r="F17" s="54">
        <v>-95.057019000000025</v>
      </c>
      <c r="G17" s="100">
        <v>1.6536568847321326E-2</v>
      </c>
      <c r="H17" s="54">
        <v>177.845493</v>
      </c>
      <c r="I17" s="54">
        <v>140.46325200000001</v>
      </c>
      <c r="J17" s="100">
        <v>-0.2101950427273408</v>
      </c>
      <c r="K17" s="54">
        <v>-37.382240999999993</v>
      </c>
      <c r="L17" s="100">
        <v>2.096969816915269E-2</v>
      </c>
    </row>
    <row r="18" spans="2:12" x14ac:dyDescent="0.2">
      <c r="B18" s="15" t="s">
        <v>155</v>
      </c>
      <c r="C18" s="53">
        <v>171.525935</v>
      </c>
      <c r="D18" s="53">
        <v>300.16554400000001</v>
      </c>
      <c r="E18" s="16">
        <v>0.74997176957525413</v>
      </c>
      <c r="F18" s="53">
        <v>128.63960900000001</v>
      </c>
      <c r="G18" s="16">
        <v>1.2150152867405669E-2</v>
      </c>
      <c r="H18" s="53">
        <v>48.808042</v>
      </c>
      <c r="I18" s="53">
        <v>120.336116</v>
      </c>
      <c r="J18" s="16">
        <v>1.4654977144954926</v>
      </c>
      <c r="K18" s="53">
        <v>71.528074000000004</v>
      </c>
      <c r="L18" s="16">
        <v>1.7964926736625361E-2</v>
      </c>
    </row>
    <row r="19" spans="2:12" x14ac:dyDescent="0.2">
      <c r="B19" s="17" t="s">
        <v>152</v>
      </c>
      <c r="C19" s="54">
        <v>729.961184</v>
      </c>
      <c r="D19" s="54">
        <v>848.61089700000002</v>
      </c>
      <c r="E19" s="100">
        <v>0.16254249623223793</v>
      </c>
      <c r="F19" s="54">
        <v>118.64971300000002</v>
      </c>
      <c r="G19" s="100">
        <v>3.4350218836230739E-2</v>
      </c>
      <c r="H19" s="54">
        <v>215.99514500000001</v>
      </c>
      <c r="I19" s="54">
        <v>101.28625599999999</v>
      </c>
      <c r="J19" s="71">
        <v>-0.53107160811415466</v>
      </c>
      <c r="K19" s="54">
        <v>-114.70888900000001</v>
      </c>
      <c r="L19" s="100">
        <v>1.5120981372434197E-2</v>
      </c>
    </row>
    <row r="20" spans="2:12" x14ac:dyDescent="0.2">
      <c r="B20" s="15" t="s">
        <v>154</v>
      </c>
      <c r="C20" s="53">
        <v>347.37137999999999</v>
      </c>
      <c r="D20" s="53">
        <v>286.66565100000003</v>
      </c>
      <c r="E20" s="16">
        <v>-0.17475742820263418</v>
      </c>
      <c r="F20" s="53">
        <v>-60.705728999999963</v>
      </c>
      <c r="G20" s="16">
        <v>1.1603701860878352E-2</v>
      </c>
      <c r="H20" s="53">
        <v>132.44085100000001</v>
      </c>
      <c r="I20" s="53">
        <v>91.426929000000001</v>
      </c>
      <c r="J20" s="16">
        <v>-0.30967727623556274</v>
      </c>
      <c r="K20" s="53">
        <v>-41.013922000000008</v>
      </c>
      <c r="L20" s="16">
        <v>1.3649086706767639E-2</v>
      </c>
    </row>
    <row r="21" spans="2:12" x14ac:dyDescent="0.2">
      <c r="B21" s="17" t="s">
        <v>157</v>
      </c>
      <c r="C21" s="54">
        <v>63.177880999999999</v>
      </c>
      <c r="D21" s="54">
        <v>136.906046</v>
      </c>
      <c r="E21" s="100">
        <v>1.1669933184368753</v>
      </c>
      <c r="F21" s="54">
        <v>73.728165000000004</v>
      </c>
      <c r="G21" s="100">
        <v>5.5417066369618769E-3</v>
      </c>
      <c r="H21" s="54">
        <v>15.958762999999999</v>
      </c>
      <c r="I21" s="54">
        <v>54.023245000000003</v>
      </c>
      <c r="J21" s="100">
        <v>2.3851774727151476</v>
      </c>
      <c r="K21" s="54">
        <v>38.064482000000005</v>
      </c>
      <c r="L21" s="100">
        <v>8.0651068919306186E-3</v>
      </c>
    </row>
    <row r="22" spans="2:12" x14ac:dyDescent="0.2">
      <c r="B22" s="15" t="s">
        <v>156</v>
      </c>
      <c r="C22" s="53">
        <v>242.205387</v>
      </c>
      <c r="D22" s="53">
        <v>156.22069999999999</v>
      </c>
      <c r="E22" s="16">
        <v>-0.3550073269014451</v>
      </c>
      <c r="F22" s="53">
        <v>-85.984687000000008</v>
      </c>
      <c r="G22" s="16">
        <v>6.3235285461449254E-3</v>
      </c>
      <c r="H22" s="53">
        <v>91.963066999999995</v>
      </c>
      <c r="I22" s="53">
        <v>45.421205</v>
      </c>
      <c r="J22" s="16">
        <v>-0.50609297317150159</v>
      </c>
      <c r="K22" s="53">
        <v>-46.541861999999995</v>
      </c>
      <c r="L22" s="16">
        <v>6.7809120589719003E-3</v>
      </c>
    </row>
    <row r="23" spans="2:12" x14ac:dyDescent="0.2">
      <c r="B23" s="17" t="s">
        <v>158</v>
      </c>
      <c r="C23" s="54">
        <v>61.900342999999999</v>
      </c>
      <c r="D23" s="54">
        <v>59.859223</v>
      </c>
      <c r="E23" s="100">
        <v>-3.2974292242613279E-2</v>
      </c>
      <c r="F23" s="54">
        <v>-2.0411199999999994</v>
      </c>
      <c r="G23" s="100">
        <v>2.4229919939582584E-3</v>
      </c>
      <c r="H23" s="54">
        <v>19.028760999999999</v>
      </c>
      <c r="I23" s="54">
        <v>31.535046000000001</v>
      </c>
      <c r="J23" s="100">
        <v>0.65723065206399944</v>
      </c>
      <c r="K23" s="54">
        <v>12.506285000000002</v>
      </c>
      <c r="L23" s="100">
        <v>4.7078533848151673E-3</v>
      </c>
    </row>
    <row r="24" spans="2:12" x14ac:dyDescent="0.2">
      <c r="B24" s="15" t="s">
        <v>159</v>
      </c>
      <c r="C24" s="53">
        <v>60.545976000000003</v>
      </c>
      <c r="D24" s="53">
        <v>80.486901000000003</v>
      </c>
      <c r="E24" s="16">
        <v>0.32935178053781811</v>
      </c>
      <c r="F24" s="53">
        <v>19.940925</v>
      </c>
      <c r="G24" s="16">
        <v>3.2579627159796403E-3</v>
      </c>
      <c r="H24" s="53">
        <v>28.503194000000001</v>
      </c>
      <c r="I24" s="53">
        <v>27.507007000000002</v>
      </c>
      <c r="J24" s="16">
        <v>-3.4950012970476174E-2</v>
      </c>
      <c r="K24" s="53">
        <v>-0.99618699999999905</v>
      </c>
      <c r="L24" s="16">
        <v>4.1065091838167764E-3</v>
      </c>
    </row>
    <row r="25" spans="2:12" ht="10.8" thickBot="1" x14ac:dyDescent="0.25">
      <c r="B25" s="19" t="s">
        <v>20</v>
      </c>
      <c r="C25" s="55">
        <v>25904.143419000007</v>
      </c>
      <c r="D25" s="55">
        <v>24704.672219</v>
      </c>
      <c r="E25" s="22">
        <v>-4.6304221706872872E-2</v>
      </c>
      <c r="F25" s="55">
        <v>-1199.4712000000072</v>
      </c>
      <c r="G25" s="22">
        <v>1</v>
      </c>
      <c r="H25" s="55">
        <v>8621.6533459999991</v>
      </c>
      <c r="I25" s="55">
        <v>6698.3916920000011</v>
      </c>
      <c r="J25" s="22">
        <v>-0.22307341490275667</v>
      </c>
      <c r="K25" s="55">
        <v>-1923.2616539999981</v>
      </c>
      <c r="L25" s="22">
        <v>1</v>
      </c>
    </row>
    <row r="26" spans="2:12" x14ac:dyDescent="0.2">
      <c r="G26" s="84"/>
      <c r="L26" s="84"/>
    </row>
    <row r="27" spans="2:12" x14ac:dyDescent="0.2">
      <c r="B27" s="187" t="s">
        <v>167</v>
      </c>
      <c r="C27" s="187"/>
      <c r="D27" s="187"/>
      <c r="E27" s="187"/>
      <c r="F27" s="187"/>
      <c r="G27" s="188"/>
      <c r="H27" s="187"/>
      <c r="I27" s="187"/>
      <c r="J27" s="187"/>
      <c r="K27" s="187"/>
      <c r="L27" s="84"/>
    </row>
    <row r="28" spans="2:12" ht="26.25" customHeight="1" x14ac:dyDescent="0.2">
      <c r="B28" s="207" t="s">
        <v>173</v>
      </c>
      <c r="C28" s="207"/>
      <c r="D28" s="207"/>
      <c r="E28" s="207"/>
      <c r="F28" s="207"/>
      <c r="G28" s="208"/>
      <c r="H28" s="207"/>
      <c r="I28" s="207"/>
      <c r="J28" s="207"/>
      <c r="K28" s="207"/>
      <c r="L28" s="208"/>
    </row>
    <row r="29" spans="2:12" ht="26.25" customHeight="1" x14ac:dyDescent="0.2">
      <c r="B29" s="176" t="s">
        <v>175</v>
      </c>
      <c r="C29" s="176"/>
      <c r="D29" s="176"/>
      <c r="E29" s="176"/>
      <c r="F29" s="176"/>
      <c r="G29" s="189"/>
      <c r="H29" s="176"/>
      <c r="I29" s="176"/>
      <c r="J29" s="176"/>
      <c r="K29" s="176"/>
      <c r="L29" s="84"/>
    </row>
    <row r="30" spans="2:12" x14ac:dyDescent="0.2">
      <c r="G30" s="84"/>
      <c r="L30" s="84"/>
    </row>
    <row r="31" spans="2:12" ht="10.8" thickBot="1" x14ac:dyDescent="0.25">
      <c r="B31" s="19"/>
      <c r="C31" s="56"/>
      <c r="D31" s="56"/>
      <c r="E31" s="20"/>
      <c r="F31" s="56"/>
      <c r="G31" s="85"/>
      <c r="H31" s="56"/>
      <c r="I31" s="56"/>
      <c r="J31" s="20"/>
      <c r="K31" s="56"/>
      <c r="L31" s="85"/>
    </row>
    <row r="32" spans="2:12" x14ac:dyDescent="0.2">
      <c r="G32" s="84"/>
    </row>
    <row r="33" spans="7:7" x14ac:dyDescent="0.2">
      <c r="G33" s="84"/>
    </row>
  </sheetData>
  <mergeCells count="8">
    <mergeCell ref="H6:L6"/>
    <mergeCell ref="B27:K27"/>
    <mergeCell ref="B28:L28"/>
    <mergeCell ref="B29:K29"/>
    <mergeCell ref="B2:G2"/>
    <mergeCell ref="B3:G3"/>
    <mergeCell ref="B6:B7"/>
    <mergeCell ref="C6:G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3898-8974-475C-A66B-EF39AF0902DF}">
  <sheetPr>
    <tabColor theme="9" tint="0.59999389629810485"/>
  </sheetPr>
  <dimension ref="A2:L31"/>
  <sheetViews>
    <sheetView showGridLines="0" zoomScaleNormal="100" workbookViewId="0"/>
  </sheetViews>
  <sheetFormatPr baseColWidth="10" defaultColWidth="11.44140625" defaultRowHeight="10.199999999999999" x14ac:dyDescent="0.2"/>
  <cols>
    <col min="1" max="1" width="11.44140625" style="23"/>
    <col min="2" max="2" width="22.5546875" style="23" bestFit="1" customWidth="1"/>
    <col min="3" max="16384" width="11.44140625" style="23"/>
  </cols>
  <sheetData>
    <row r="2" spans="1:12" x14ac:dyDescent="0.2">
      <c r="A2" s="23" t="s">
        <v>230</v>
      </c>
      <c r="B2" s="176" t="s">
        <v>229</v>
      </c>
      <c r="C2" s="176"/>
      <c r="D2" s="176"/>
      <c r="E2" s="176"/>
      <c r="F2" s="176"/>
      <c r="G2" s="176"/>
    </row>
    <row r="3" spans="1:12" x14ac:dyDescent="0.2">
      <c r="B3" s="176" t="s">
        <v>161</v>
      </c>
      <c r="C3" s="176"/>
      <c r="D3" s="176"/>
      <c r="E3" s="176"/>
      <c r="F3" s="176"/>
      <c r="G3" s="176"/>
    </row>
    <row r="5" spans="1:12" ht="10.8" thickBot="1" x14ac:dyDescent="0.25"/>
    <row r="6" spans="1:12" ht="12.75" customHeight="1" x14ac:dyDescent="0.2">
      <c r="B6" s="204" t="s">
        <v>181</v>
      </c>
      <c r="C6" s="198" t="s">
        <v>249</v>
      </c>
      <c r="D6" s="199"/>
      <c r="E6" s="199"/>
      <c r="F6" s="199"/>
      <c r="G6" s="200"/>
      <c r="H6" s="195" t="s">
        <v>220</v>
      </c>
      <c r="I6" s="196"/>
      <c r="J6" s="196"/>
      <c r="K6" s="196"/>
      <c r="L6" s="196"/>
    </row>
    <row r="7" spans="1:12" ht="21" thickBot="1" x14ac:dyDescent="0.25">
      <c r="B7" s="205"/>
      <c r="C7" s="34">
        <v>2023</v>
      </c>
      <c r="D7" s="34">
        <v>2024</v>
      </c>
      <c r="E7" s="35" t="s">
        <v>247</v>
      </c>
      <c r="F7" s="34" t="s">
        <v>248</v>
      </c>
      <c r="G7" s="35" t="s">
        <v>246</v>
      </c>
      <c r="H7" s="111">
        <v>2023</v>
      </c>
      <c r="I7" s="111">
        <v>2024</v>
      </c>
      <c r="J7" s="112" t="s">
        <v>247</v>
      </c>
      <c r="K7" s="111" t="s">
        <v>248</v>
      </c>
      <c r="L7" s="112" t="s">
        <v>246</v>
      </c>
    </row>
    <row r="8" spans="1:12" ht="10.8" thickTop="1" x14ac:dyDescent="0.2">
      <c r="B8" s="15" t="s">
        <v>147</v>
      </c>
      <c r="C8" s="53">
        <v>1869.5092500000001</v>
      </c>
      <c r="D8" s="53">
        <v>1883.046519</v>
      </c>
      <c r="E8" s="16">
        <v>7.2410815833086062E-3</v>
      </c>
      <c r="F8" s="53">
        <v>13.537268999999924</v>
      </c>
      <c r="G8" s="16">
        <v>0.16296393598565295</v>
      </c>
      <c r="H8" s="53">
        <v>666.42494999999997</v>
      </c>
      <c r="I8" s="53">
        <v>575.47644100000002</v>
      </c>
      <c r="J8" s="16">
        <v>-0.13647224492420329</v>
      </c>
      <c r="K8" s="53">
        <v>-90.948508999999945</v>
      </c>
      <c r="L8" s="16">
        <v>0.18060734446486409</v>
      </c>
    </row>
    <row r="9" spans="1:12" x14ac:dyDescent="0.2">
      <c r="B9" s="17" t="s">
        <v>145</v>
      </c>
      <c r="C9" s="54">
        <v>1785.5971469999999</v>
      </c>
      <c r="D9" s="54">
        <v>1643.452573</v>
      </c>
      <c r="E9" s="100">
        <v>-7.9606183420946053E-2</v>
      </c>
      <c r="F9" s="54">
        <v>-142.14457399999992</v>
      </c>
      <c r="G9" s="100">
        <v>0.14222882823099744</v>
      </c>
      <c r="H9" s="54">
        <v>656.15690099999995</v>
      </c>
      <c r="I9" s="54">
        <v>546.70569699999999</v>
      </c>
      <c r="J9" s="100">
        <v>-0.16680645106862935</v>
      </c>
      <c r="K9" s="54">
        <v>-109.45120399999996</v>
      </c>
      <c r="L9" s="100">
        <v>0.17157794325586059</v>
      </c>
    </row>
    <row r="10" spans="1:12" x14ac:dyDescent="0.2">
      <c r="B10" s="15" t="s">
        <v>150</v>
      </c>
      <c r="C10" s="53">
        <v>2358.355157</v>
      </c>
      <c r="D10" s="53">
        <v>2521.187946</v>
      </c>
      <c r="E10" s="16">
        <v>6.9045066650239129E-2</v>
      </c>
      <c r="F10" s="53">
        <v>162.83278900000005</v>
      </c>
      <c r="G10" s="16">
        <v>0.21819042009537518</v>
      </c>
      <c r="H10" s="53">
        <v>456.373783</v>
      </c>
      <c r="I10" s="53">
        <v>426.02800500000001</v>
      </c>
      <c r="J10" s="16">
        <v>-6.6493254280559744E-2</v>
      </c>
      <c r="K10" s="53">
        <v>-30.345777999999996</v>
      </c>
      <c r="L10" s="16">
        <v>0.13370449451763716</v>
      </c>
    </row>
    <row r="11" spans="1:12" x14ac:dyDescent="0.2">
      <c r="B11" s="17" t="s">
        <v>144</v>
      </c>
      <c r="C11" s="54">
        <v>1855.0412200000001</v>
      </c>
      <c r="D11" s="54">
        <v>959.23368300000004</v>
      </c>
      <c r="E11" s="100">
        <v>-0.48290438365569044</v>
      </c>
      <c r="F11" s="54">
        <v>-895.80753700000002</v>
      </c>
      <c r="G11" s="100">
        <v>8.3014675917145592E-2</v>
      </c>
      <c r="H11" s="54">
        <v>603.058853</v>
      </c>
      <c r="I11" s="54">
        <v>285.12209799999999</v>
      </c>
      <c r="J11" s="100">
        <v>-0.52720684460294298</v>
      </c>
      <c r="K11" s="54">
        <v>-317.93675500000001</v>
      </c>
      <c r="L11" s="100">
        <v>8.9482629173399525E-2</v>
      </c>
    </row>
    <row r="12" spans="1:12" x14ac:dyDescent="0.2">
      <c r="B12" s="15" t="s">
        <v>149</v>
      </c>
      <c r="C12" s="53">
        <v>558.15116999999998</v>
      </c>
      <c r="D12" s="53">
        <v>665.56867199999999</v>
      </c>
      <c r="E12" s="16">
        <v>0.19245234584028559</v>
      </c>
      <c r="F12" s="53">
        <v>107.41750200000001</v>
      </c>
      <c r="G12" s="16">
        <v>5.7600112033060216E-2</v>
      </c>
      <c r="H12" s="53">
        <v>173.42795699999999</v>
      </c>
      <c r="I12" s="53">
        <v>248.44696200000001</v>
      </c>
      <c r="J12" s="16">
        <v>0.43256581175087017</v>
      </c>
      <c r="K12" s="53">
        <v>75.019005000000021</v>
      </c>
      <c r="L12" s="16">
        <v>7.7972516075915266E-2</v>
      </c>
    </row>
    <row r="13" spans="1:12" x14ac:dyDescent="0.2">
      <c r="B13" s="17" t="s">
        <v>148</v>
      </c>
      <c r="C13" s="54">
        <v>1002.062038</v>
      </c>
      <c r="D13" s="54">
        <v>817.30509500000005</v>
      </c>
      <c r="E13" s="100">
        <v>-0.18437675113284746</v>
      </c>
      <c r="F13" s="54">
        <v>-184.75694299999998</v>
      </c>
      <c r="G13" s="100">
        <v>7.0731792251770717E-2</v>
      </c>
      <c r="H13" s="54">
        <v>321.95241299999998</v>
      </c>
      <c r="I13" s="54">
        <v>239.05097499999999</v>
      </c>
      <c r="J13" s="100">
        <v>-0.2574959362084358</v>
      </c>
      <c r="K13" s="54">
        <v>-82.901437999999985</v>
      </c>
      <c r="L13" s="100">
        <v>7.5023682483791918E-2</v>
      </c>
    </row>
    <row r="14" spans="1:12" x14ac:dyDescent="0.2">
      <c r="B14" s="15" t="s">
        <v>146</v>
      </c>
      <c r="C14" s="53">
        <v>678.70798200000002</v>
      </c>
      <c r="D14" s="53">
        <v>553.19363899999996</v>
      </c>
      <c r="E14" s="16">
        <v>-0.18493129052370572</v>
      </c>
      <c r="F14" s="53">
        <v>-125.51434300000005</v>
      </c>
      <c r="G14" s="16">
        <v>4.7874872906241997E-2</v>
      </c>
      <c r="H14" s="53">
        <v>228.444266</v>
      </c>
      <c r="I14" s="53">
        <v>194.06690599999999</v>
      </c>
      <c r="J14" s="16">
        <v>-0.15048467007703314</v>
      </c>
      <c r="K14" s="53">
        <v>-34.37736000000001</v>
      </c>
      <c r="L14" s="16">
        <v>6.0905896478171198E-2</v>
      </c>
    </row>
    <row r="15" spans="1:12" x14ac:dyDescent="0.2">
      <c r="B15" s="17" t="s">
        <v>153</v>
      </c>
      <c r="C15" s="54">
        <v>1007.6342509999999</v>
      </c>
      <c r="D15" s="54">
        <v>972.09387000000004</v>
      </c>
      <c r="E15" s="100">
        <v>-3.5271112474321686E-2</v>
      </c>
      <c r="F15" s="54">
        <v>-35.540380999999911</v>
      </c>
      <c r="G15" s="100">
        <v>8.4127631263646793E-2</v>
      </c>
      <c r="H15" s="54">
        <v>196.97406599999999</v>
      </c>
      <c r="I15" s="54">
        <v>170.998221</v>
      </c>
      <c r="J15" s="100">
        <v>-0.13187444178565111</v>
      </c>
      <c r="K15" s="54">
        <v>-25.975844999999993</v>
      </c>
      <c r="L15" s="100">
        <v>5.3666027664590277E-2</v>
      </c>
    </row>
    <row r="16" spans="1:12" x14ac:dyDescent="0.2">
      <c r="B16" s="15" t="s">
        <v>160</v>
      </c>
      <c r="C16" s="53">
        <v>446.64386300000001</v>
      </c>
      <c r="D16" s="53">
        <v>343.567272</v>
      </c>
      <c r="E16" s="16">
        <v>-0.23078026933507878</v>
      </c>
      <c r="F16" s="53">
        <v>-103.07659100000001</v>
      </c>
      <c r="G16" s="16">
        <v>2.9733240446288424E-2</v>
      </c>
      <c r="H16" s="53">
        <v>155.94786500000001</v>
      </c>
      <c r="I16" s="53">
        <v>116.265604</v>
      </c>
      <c r="J16" s="16">
        <v>-0.25445850765574773</v>
      </c>
      <c r="K16" s="53">
        <v>-39.682261000000011</v>
      </c>
      <c r="L16" s="16">
        <v>3.6488760433971403E-2</v>
      </c>
    </row>
    <row r="17" spans="2:12" x14ac:dyDescent="0.2">
      <c r="B17" s="17" t="s">
        <v>154</v>
      </c>
      <c r="C17" s="54">
        <v>344.24517800000001</v>
      </c>
      <c r="D17" s="54">
        <v>283.53406699999999</v>
      </c>
      <c r="E17" s="100">
        <v>-0.17636009123706597</v>
      </c>
      <c r="F17" s="54">
        <v>-60.711111000000017</v>
      </c>
      <c r="G17" s="100">
        <v>2.4537804604464919E-2</v>
      </c>
      <c r="H17" s="54">
        <v>131.126115</v>
      </c>
      <c r="I17" s="54">
        <v>90.730950000000007</v>
      </c>
      <c r="J17" s="100">
        <v>-0.30806346241555305</v>
      </c>
      <c r="K17" s="54">
        <v>-40.395164999999992</v>
      </c>
      <c r="L17" s="100">
        <v>2.8474972688368249E-2</v>
      </c>
    </row>
    <row r="18" spans="2:12" x14ac:dyDescent="0.2">
      <c r="B18" s="15" t="s">
        <v>152</v>
      </c>
      <c r="C18" s="53">
        <v>231.607405</v>
      </c>
      <c r="D18" s="53">
        <v>239.45711900000001</v>
      </c>
      <c r="E18" s="16">
        <v>3.3892327406371159E-2</v>
      </c>
      <c r="F18" s="53">
        <v>7.8497140000000059</v>
      </c>
      <c r="G18" s="16">
        <v>2.072326637620623E-2</v>
      </c>
      <c r="H18" s="53">
        <v>96.358919</v>
      </c>
      <c r="I18" s="53">
        <v>73.752528999999996</v>
      </c>
      <c r="J18" s="16">
        <v>-0.23460609806135335</v>
      </c>
      <c r="K18" s="53">
        <v>-22.606390000000005</v>
      </c>
      <c r="L18" s="16">
        <v>2.3146470404785652E-2</v>
      </c>
    </row>
    <row r="19" spans="2:12" x14ac:dyDescent="0.2">
      <c r="B19" s="17" t="s">
        <v>155</v>
      </c>
      <c r="C19" s="54">
        <v>163.11866800000001</v>
      </c>
      <c r="D19" s="54">
        <v>189.76100400000001</v>
      </c>
      <c r="E19" s="100">
        <v>0.16333100513057164</v>
      </c>
      <c r="F19" s="54">
        <v>26.642336</v>
      </c>
      <c r="G19" s="100">
        <v>1.6422430246094858E-2</v>
      </c>
      <c r="H19" s="54">
        <v>47.684914999999997</v>
      </c>
      <c r="I19" s="54">
        <v>59.591068</v>
      </c>
      <c r="J19" s="100">
        <v>0.24968384655818321</v>
      </c>
      <c r="K19" s="54">
        <v>11.906153000000003</v>
      </c>
      <c r="L19" s="100">
        <v>1.8702041957796043E-2</v>
      </c>
    </row>
    <row r="20" spans="2:12" x14ac:dyDescent="0.2">
      <c r="B20" s="15" t="s">
        <v>151</v>
      </c>
      <c r="C20" s="53">
        <v>226.133521</v>
      </c>
      <c r="D20" s="53">
        <v>157.16682800000001</v>
      </c>
      <c r="E20" s="16">
        <v>-0.30498217466838984</v>
      </c>
      <c r="F20" s="53">
        <v>-68.966692999999992</v>
      </c>
      <c r="G20" s="16">
        <v>1.360164214682374E-2</v>
      </c>
      <c r="H20" s="53">
        <v>69.795772999999997</v>
      </c>
      <c r="I20" s="53">
        <v>53.596677999999997</v>
      </c>
      <c r="J20" s="16">
        <v>-0.23209278017452428</v>
      </c>
      <c r="K20" s="53">
        <v>-16.199095</v>
      </c>
      <c r="L20" s="16">
        <v>1.6820764493673517E-2</v>
      </c>
    </row>
    <row r="21" spans="2:12" x14ac:dyDescent="0.2">
      <c r="B21" s="17" t="s">
        <v>158</v>
      </c>
      <c r="C21" s="54">
        <v>61.900342999999999</v>
      </c>
      <c r="D21" s="54">
        <v>59.859223</v>
      </c>
      <c r="E21" s="100">
        <v>-3.2974292242613279E-2</v>
      </c>
      <c r="F21" s="54">
        <v>-2.0411199999999994</v>
      </c>
      <c r="G21" s="100">
        <v>5.1803789692372046E-3</v>
      </c>
      <c r="H21" s="54">
        <v>19.028760999999999</v>
      </c>
      <c r="I21" s="54">
        <v>31.535046000000001</v>
      </c>
      <c r="J21" s="100">
        <v>0.65723065206399944</v>
      </c>
      <c r="K21" s="54">
        <v>12.506285000000002</v>
      </c>
      <c r="L21" s="100">
        <v>9.8969488755098044E-3</v>
      </c>
    </row>
    <row r="22" spans="2:12" x14ac:dyDescent="0.2">
      <c r="B22" s="15" t="s">
        <v>156</v>
      </c>
      <c r="C22" s="53">
        <v>119.133347</v>
      </c>
      <c r="D22" s="53">
        <v>124.699685</v>
      </c>
      <c r="E22" s="16">
        <v>4.6723592849280182E-2</v>
      </c>
      <c r="F22" s="53">
        <v>5.5663380000000018</v>
      </c>
      <c r="G22" s="16">
        <v>1.0791847826766881E-2</v>
      </c>
      <c r="H22" s="53">
        <v>30.144110000000001</v>
      </c>
      <c r="I22" s="53">
        <v>31.020189999999999</v>
      </c>
      <c r="J22" s="16">
        <v>2.9063057426475636E-2</v>
      </c>
      <c r="K22" s="53">
        <v>0.87607999999999819</v>
      </c>
      <c r="L22" s="16">
        <v>9.7353666310999037E-3</v>
      </c>
    </row>
    <row r="23" spans="2:12" x14ac:dyDescent="0.2">
      <c r="B23" s="17" t="s">
        <v>159</v>
      </c>
      <c r="C23" s="54">
        <v>49.084034000000003</v>
      </c>
      <c r="D23" s="54">
        <v>71.762861000000001</v>
      </c>
      <c r="E23" s="100">
        <v>0.46204081351585735</v>
      </c>
      <c r="F23" s="54">
        <v>22.678826999999998</v>
      </c>
      <c r="G23" s="100">
        <v>6.2105519795452868E-3</v>
      </c>
      <c r="H23" s="54">
        <v>22.272807</v>
      </c>
      <c r="I23" s="54">
        <v>23.91902</v>
      </c>
      <c r="J23" s="100">
        <v>7.3911339509205032E-2</v>
      </c>
      <c r="K23" s="54">
        <v>1.6462129999999995</v>
      </c>
      <c r="L23" s="100">
        <v>7.5067376813814229E-3</v>
      </c>
    </row>
    <row r="24" spans="2:12" x14ac:dyDescent="0.2">
      <c r="B24" s="15" t="s">
        <v>157</v>
      </c>
      <c r="C24" s="53">
        <v>61.456761</v>
      </c>
      <c r="D24" s="53">
        <v>70.099136000000001</v>
      </c>
      <c r="E24" s="16">
        <v>0.14062529263460544</v>
      </c>
      <c r="F24" s="53">
        <v>8.6423750000000013</v>
      </c>
      <c r="G24" s="16">
        <v>6.0665687206814993E-3</v>
      </c>
      <c r="H24" s="53">
        <v>14.243147</v>
      </c>
      <c r="I24" s="53">
        <v>20.033804</v>
      </c>
      <c r="J24" s="16">
        <v>0.40655741318965521</v>
      </c>
      <c r="K24" s="53">
        <v>5.7906569999999995</v>
      </c>
      <c r="L24" s="16">
        <v>6.287402719183724E-3</v>
      </c>
    </row>
    <row r="25" spans="2:12" ht="10.8" thickBot="1" x14ac:dyDescent="0.25">
      <c r="B25" s="19" t="s">
        <v>20</v>
      </c>
      <c r="C25" s="55">
        <v>12818.381334999996</v>
      </c>
      <c r="D25" s="55">
        <v>11554.989192000001</v>
      </c>
      <c r="E25" s="22">
        <v>-9.8560973494396076E-2</v>
      </c>
      <c r="F25" s="55">
        <v>-1263.3921429999955</v>
      </c>
      <c r="G25" s="22">
        <v>1</v>
      </c>
      <c r="H25" s="55">
        <v>3889.4156009999992</v>
      </c>
      <c r="I25" s="55">
        <v>3186.3401940000008</v>
      </c>
      <c r="J25" s="22">
        <v>-0.18076633590383917</v>
      </c>
      <c r="K25" s="55">
        <v>-703.07540699999845</v>
      </c>
      <c r="L25" s="22">
        <v>1</v>
      </c>
    </row>
    <row r="27" spans="2:12" x14ac:dyDescent="0.2">
      <c r="B27" s="187" t="s">
        <v>167</v>
      </c>
      <c r="C27" s="187"/>
      <c r="D27" s="187"/>
      <c r="E27" s="187"/>
      <c r="F27" s="187"/>
      <c r="G27" s="187"/>
      <c r="H27" s="187"/>
      <c r="I27" s="187"/>
      <c r="J27" s="187"/>
      <c r="K27" s="187"/>
    </row>
    <row r="28" spans="2:12" ht="24" customHeight="1" x14ac:dyDescent="0.2">
      <c r="B28" s="207" t="s">
        <v>173</v>
      </c>
      <c r="C28" s="207"/>
      <c r="D28" s="207"/>
      <c r="E28" s="207"/>
      <c r="F28" s="207"/>
      <c r="G28" s="207"/>
      <c r="H28" s="207"/>
      <c r="I28" s="207"/>
      <c r="J28" s="207"/>
      <c r="K28" s="207"/>
      <c r="L28" s="207"/>
    </row>
    <row r="29" spans="2:12" ht="24.75" customHeight="1" x14ac:dyDescent="0.2">
      <c r="B29" s="176" t="s">
        <v>175</v>
      </c>
      <c r="C29" s="176"/>
      <c r="D29" s="176"/>
      <c r="E29" s="176"/>
      <c r="F29" s="176"/>
      <c r="G29" s="176"/>
      <c r="H29" s="176"/>
      <c r="I29" s="176"/>
      <c r="J29" s="176"/>
      <c r="K29" s="176"/>
    </row>
    <row r="31" spans="2:12" x14ac:dyDescent="0.2">
      <c r="C31" s="83"/>
      <c r="D31" s="83"/>
      <c r="E31" s="82"/>
      <c r="F31" s="83"/>
      <c r="G31" s="82"/>
    </row>
  </sheetData>
  <mergeCells count="8">
    <mergeCell ref="H6:L6"/>
    <mergeCell ref="B27:K27"/>
    <mergeCell ref="B28:L28"/>
    <mergeCell ref="B29:K29"/>
    <mergeCell ref="B2:G2"/>
    <mergeCell ref="B3:G3"/>
    <mergeCell ref="B6:B7"/>
    <mergeCell ref="C6:G6"/>
  </mergeCells>
  <pageMargins left="0.7" right="0.7"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21938-8239-4657-A36C-35BF0A8C60A0}">
  <sheetPr>
    <tabColor theme="9" tint="0.59999389629810485"/>
  </sheetPr>
  <dimension ref="A2:K33"/>
  <sheetViews>
    <sheetView showGridLines="0" workbookViewId="0">
      <selection activeCell="J9" sqref="J9"/>
    </sheetView>
  </sheetViews>
  <sheetFormatPr baseColWidth="10" defaultColWidth="11.44140625" defaultRowHeight="10.199999999999999" x14ac:dyDescent="0.2"/>
  <cols>
    <col min="1" max="2" width="11.44140625" style="23"/>
    <col min="3" max="3" width="12.88671875" style="23" customWidth="1"/>
    <col min="4" max="16384" width="11.44140625" style="23"/>
  </cols>
  <sheetData>
    <row r="2" spans="1:11" x14ac:dyDescent="0.2">
      <c r="A2" s="23" t="s">
        <v>0</v>
      </c>
      <c r="B2" s="176" t="s">
        <v>171</v>
      </c>
      <c r="C2" s="176"/>
      <c r="D2" s="176"/>
      <c r="E2" s="176"/>
      <c r="F2" s="176"/>
      <c r="G2" s="176"/>
    </row>
    <row r="3" spans="1:11" x14ac:dyDescent="0.2">
      <c r="B3" s="176" t="s">
        <v>161</v>
      </c>
      <c r="C3" s="176"/>
      <c r="D3" s="176"/>
      <c r="E3" s="176"/>
      <c r="F3" s="176"/>
      <c r="G3" s="176"/>
    </row>
    <row r="6" spans="1:11" x14ac:dyDescent="0.2">
      <c r="B6" s="179" t="s">
        <v>7</v>
      </c>
      <c r="C6" s="180"/>
      <c r="D6" s="181" t="s">
        <v>249</v>
      </c>
      <c r="E6" s="181"/>
      <c r="F6" s="182" t="s">
        <v>8</v>
      </c>
      <c r="G6" s="183"/>
      <c r="H6" s="184" t="s">
        <v>220</v>
      </c>
      <c r="I6" s="185"/>
      <c r="J6" s="185" t="s">
        <v>8</v>
      </c>
      <c r="K6" s="186"/>
    </row>
    <row r="7" spans="1:11" ht="10.8" thickBot="1" x14ac:dyDescent="0.25">
      <c r="B7" s="177" t="s">
        <v>9</v>
      </c>
      <c r="C7" s="178"/>
      <c r="D7" s="1">
        <v>2023</v>
      </c>
      <c r="E7" s="1">
        <v>2024</v>
      </c>
      <c r="F7" s="1" t="s">
        <v>10</v>
      </c>
      <c r="G7" s="2" t="s">
        <v>11</v>
      </c>
      <c r="H7" s="103">
        <v>2023</v>
      </c>
      <c r="I7" s="104">
        <v>2024</v>
      </c>
      <c r="J7" s="104" t="s">
        <v>10</v>
      </c>
      <c r="K7" s="105" t="s">
        <v>11</v>
      </c>
    </row>
    <row r="8" spans="1:11" ht="10.8" thickBot="1" x14ac:dyDescent="0.25">
      <c r="B8" s="3" t="s">
        <v>12</v>
      </c>
      <c r="C8" s="4"/>
      <c r="D8" s="122">
        <v>47004.901952704175</v>
      </c>
      <c r="E8" s="122">
        <v>44770.877357907266</v>
      </c>
      <c r="F8" s="171">
        <v>-4.7527481219825973E-2</v>
      </c>
      <c r="G8" s="123">
        <v>-2234.0245947969088</v>
      </c>
      <c r="H8" s="124">
        <v>16627.166677718677</v>
      </c>
      <c r="I8" s="122">
        <v>14587.093307947391</v>
      </c>
      <c r="J8" s="57">
        <v>-0.1226951897045151</v>
      </c>
      <c r="K8" s="123">
        <v>-2040.0733697712858</v>
      </c>
    </row>
    <row r="9" spans="1:11" ht="10.8" thickBot="1" x14ac:dyDescent="0.25">
      <c r="B9" s="5" t="s">
        <v>13</v>
      </c>
      <c r="C9" s="6"/>
      <c r="D9" s="125">
        <v>25884.135823592755</v>
      </c>
      <c r="E9" s="125">
        <v>24650.42382518854</v>
      </c>
      <c r="F9" s="172">
        <v>-4.7662862179842058E-2</v>
      </c>
      <c r="G9" s="126">
        <v>-1233.7119984042099</v>
      </c>
      <c r="H9" s="127">
        <v>9209.1886039898309</v>
      </c>
      <c r="I9" s="125">
        <v>7951.5088265885397</v>
      </c>
      <c r="J9" s="58">
        <v>-0.13656792487194891</v>
      </c>
      <c r="K9" s="126">
        <v>-1257.6797774012912</v>
      </c>
    </row>
    <row r="10" spans="1:11" ht="10.8" thickBot="1" x14ac:dyDescent="0.25">
      <c r="B10" s="36" t="s">
        <v>14</v>
      </c>
      <c r="C10" s="37"/>
      <c r="D10" s="128">
        <v>21120.76612911142</v>
      </c>
      <c r="E10" s="128">
        <v>20120.453532718726</v>
      </c>
      <c r="F10" s="173">
        <v>-4.7361567770684787E-2</v>
      </c>
      <c r="G10" s="129">
        <v>-1000.3125963926941</v>
      </c>
      <c r="H10" s="130">
        <v>7417.9780737288474</v>
      </c>
      <c r="I10" s="128">
        <v>6635.5844813588501</v>
      </c>
      <c r="J10" s="90">
        <v>-0.1054726213253292</v>
      </c>
      <c r="K10" s="129">
        <v>-782.39359236999735</v>
      </c>
    </row>
    <row r="11" spans="1:11" ht="10.8" thickBot="1" x14ac:dyDescent="0.25">
      <c r="B11" s="7" t="s">
        <v>15</v>
      </c>
      <c r="C11" s="6"/>
      <c r="D11" s="125">
        <v>19505.067554189955</v>
      </c>
      <c r="E11" s="125">
        <v>18734.20992264077</v>
      </c>
      <c r="F11" s="172">
        <v>-3.9520890117788587E-2</v>
      </c>
      <c r="G11" s="126">
        <v>-770.85763154918459</v>
      </c>
      <c r="H11" s="127">
        <v>6876.1870812042507</v>
      </c>
      <c r="I11" s="125">
        <v>6181.7467796812498</v>
      </c>
      <c r="J11" s="58">
        <v>-0.10099206047217979</v>
      </c>
      <c r="K11" s="126">
        <v>-694.44030152300093</v>
      </c>
    </row>
    <row r="12" spans="1:11" x14ac:dyDescent="0.2">
      <c r="B12" s="38" t="s">
        <v>16</v>
      </c>
      <c r="C12" s="39"/>
      <c r="D12" s="131">
        <v>6379.0682694028001</v>
      </c>
      <c r="E12" s="131">
        <v>5916.21390254777</v>
      </c>
      <c r="F12" s="59" t="s">
        <v>241</v>
      </c>
      <c r="G12" s="132">
        <v>-462.85436685503009</v>
      </c>
      <c r="H12" s="133">
        <v>2333.0015227855802</v>
      </c>
      <c r="I12" s="131">
        <v>1769.7620469072899</v>
      </c>
      <c r="J12" s="59" t="s">
        <v>241</v>
      </c>
      <c r="K12" s="132">
        <v>-563.23947587829025</v>
      </c>
    </row>
    <row r="13" spans="1:11" x14ac:dyDescent="0.2">
      <c r="D13" s="51"/>
      <c r="E13" s="51"/>
      <c r="F13" s="51"/>
      <c r="G13" s="51"/>
      <c r="H13" s="51"/>
      <c r="I13" s="51"/>
      <c r="J13" s="51"/>
      <c r="K13" s="51"/>
    </row>
    <row r="14" spans="1:11" x14ac:dyDescent="0.2">
      <c r="B14" s="187" t="s">
        <v>176</v>
      </c>
      <c r="C14" s="187"/>
      <c r="D14" s="187"/>
      <c r="E14" s="187"/>
      <c r="F14" s="187"/>
      <c r="G14" s="187"/>
      <c r="H14" s="187"/>
      <c r="I14" s="187"/>
      <c r="J14" s="187"/>
      <c r="K14" s="187"/>
    </row>
    <row r="15" spans="1:11" x14ac:dyDescent="0.2">
      <c r="B15" s="176" t="s">
        <v>175</v>
      </c>
      <c r="C15" s="176"/>
      <c r="D15" s="176"/>
      <c r="E15" s="176"/>
      <c r="F15" s="176"/>
      <c r="G15" s="176"/>
      <c r="H15" s="176"/>
      <c r="I15" s="176"/>
      <c r="J15" s="176"/>
      <c r="K15" s="176"/>
    </row>
    <row r="17" spans="7:8" x14ac:dyDescent="0.2">
      <c r="G17" s="84"/>
      <c r="H17" s="84"/>
    </row>
    <row r="18" spans="7:8" x14ac:dyDescent="0.2">
      <c r="G18" s="84"/>
      <c r="H18" s="84"/>
    </row>
    <row r="19" spans="7:8" x14ac:dyDescent="0.2">
      <c r="G19" s="84"/>
      <c r="H19" s="84"/>
    </row>
    <row r="20" spans="7:8" x14ac:dyDescent="0.2">
      <c r="G20" s="84"/>
      <c r="H20" s="84"/>
    </row>
    <row r="21" spans="7:8" x14ac:dyDescent="0.2">
      <c r="G21" s="84"/>
      <c r="H21" s="84"/>
    </row>
    <row r="22" spans="7:8" x14ac:dyDescent="0.2">
      <c r="G22" s="84"/>
      <c r="H22" s="84"/>
    </row>
    <row r="23" spans="7:8" x14ac:dyDescent="0.2">
      <c r="G23" s="84"/>
      <c r="H23" s="84"/>
    </row>
    <row r="24" spans="7:8" x14ac:dyDescent="0.2">
      <c r="G24" s="84"/>
      <c r="H24" s="84"/>
    </row>
    <row r="25" spans="7:8" x14ac:dyDescent="0.2">
      <c r="G25" s="84"/>
      <c r="H25" s="84"/>
    </row>
    <row r="26" spans="7:8" x14ac:dyDescent="0.2">
      <c r="G26" s="84"/>
      <c r="H26" s="84"/>
    </row>
    <row r="27" spans="7:8" x14ac:dyDescent="0.2">
      <c r="G27" s="84"/>
      <c r="H27" s="84"/>
    </row>
    <row r="28" spans="7:8" x14ac:dyDescent="0.2">
      <c r="G28" s="84"/>
      <c r="H28" s="84"/>
    </row>
    <row r="29" spans="7:8" x14ac:dyDescent="0.2">
      <c r="G29" s="84"/>
      <c r="H29" s="84"/>
    </row>
    <row r="30" spans="7:8" x14ac:dyDescent="0.2">
      <c r="G30" s="84"/>
      <c r="H30" s="84"/>
    </row>
    <row r="31" spans="7:8" x14ac:dyDescent="0.2">
      <c r="G31" s="84"/>
      <c r="H31" s="84"/>
    </row>
    <row r="32" spans="7:8" x14ac:dyDescent="0.2">
      <c r="G32" s="84"/>
      <c r="H32" s="84"/>
    </row>
    <row r="33" spans="7:8" x14ac:dyDescent="0.2">
      <c r="G33" s="84"/>
      <c r="H33" s="84"/>
    </row>
  </sheetData>
  <mergeCells count="10">
    <mergeCell ref="H6:I6"/>
    <mergeCell ref="J6:K6"/>
    <mergeCell ref="B14:K14"/>
    <mergeCell ref="B15:K15"/>
    <mergeCell ref="B3:G3"/>
    <mergeCell ref="B2:G2"/>
    <mergeCell ref="B7:C7"/>
    <mergeCell ref="B6:C6"/>
    <mergeCell ref="D6:E6"/>
    <mergeCell ref="F6:G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FC7A7-2351-450F-A412-2EC3CB871A47}">
  <sheetPr>
    <tabColor theme="9" tint="0.59999389629810485"/>
  </sheetPr>
  <dimension ref="A2:L33"/>
  <sheetViews>
    <sheetView showGridLines="0" topLeftCell="A4" workbookViewId="0">
      <selection activeCell="E58" sqref="E58"/>
    </sheetView>
  </sheetViews>
  <sheetFormatPr baseColWidth="10" defaultColWidth="11.44140625" defaultRowHeight="10.199999999999999" x14ac:dyDescent="0.2"/>
  <cols>
    <col min="1" max="1" width="5.33203125" style="23" customWidth="1"/>
    <col min="2" max="2" width="4.5546875" style="23" customWidth="1"/>
    <col min="3" max="3" width="39.6640625" style="23" customWidth="1"/>
    <col min="4" max="4" width="8.5546875" style="23" customWidth="1"/>
    <col min="5" max="5" width="8.88671875" style="23" customWidth="1"/>
    <col min="6" max="7" width="8.5546875" style="23" customWidth="1"/>
    <col min="8" max="16384" width="11.44140625" style="23"/>
  </cols>
  <sheetData>
    <row r="2" spans="1:11" x14ac:dyDescent="0.2">
      <c r="A2" s="23" t="s">
        <v>1</v>
      </c>
      <c r="B2" s="176" t="s">
        <v>162</v>
      </c>
      <c r="C2" s="176"/>
      <c r="D2" s="176"/>
      <c r="E2" s="176"/>
      <c r="F2" s="176"/>
      <c r="G2" s="176"/>
    </row>
    <row r="3" spans="1:11" x14ac:dyDescent="0.2">
      <c r="B3" s="176" t="s">
        <v>161</v>
      </c>
      <c r="C3" s="176"/>
      <c r="D3" s="176"/>
      <c r="E3" s="176"/>
      <c r="F3" s="176"/>
      <c r="G3" s="176"/>
    </row>
    <row r="6" spans="1:11" x14ac:dyDescent="0.2">
      <c r="B6" s="191" t="s">
        <v>194</v>
      </c>
      <c r="C6" s="192"/>
      <c r="D6" s="181" t="s">
        <v>249</v>
      </c>
      <c r="E6" s="181"/>
      <c r="F6" s="182" t="s">
        <v>8</v>
      </c>
      <c r="G6" s="183"/>
      <c r="H6" s="184" t="s">
        <v>220</v>
      </c>
      <c r="I6" s="185"/>
      <c r="J6" s="185" t="s">
        <v>8</v>
      </c>
      <c r="K6" s="186"/>
    </row>
    <row r="7" spans="1:11" ht="10.8" thickBot="1" x14ac:dyDescent="0.25">
      <c r="B7" s="190" t="s">
        <v>9</v>
      </c>
      <c r="C7" s="178"/>
      <c r="D7" s="1">
        <v>2023</v>
      </c>
      <c r="E7" s="1">
        <v>2024</v>
      </c>
      <c r="F7" s="1" t="s">
        <v>10</v>
      </c>
      <c r="G7" s="8" t="s">
        <v>11</v>
      </c>
      <c r="H7" s="106">
        <v>2023</v>
      </c>
      <c r="I7" s="104">
        <v>2024</v>
      </c>
      <c r="J7" s="104" t="s">
        <v>10</v>
      </c>
      <c r="K7" s="107" t="s">
        <v>11</v>
      </c>
    </row>
    <row r="8" spans="1:11" ht="10.8" thickBot="1" x14ac:dyDescent="0.25">
      <c r="B8" s="47" t="s">
        <v>195</v>
      </c>
      <c r="C8" s="4"/>
      <c r="D8" s="122">
        <v>47004.901952704175</v>
      </c>
      <c r="E8" s="122">
        <v>44770.877357907266</v>
      </c>
      <c r="F8" s="57">
        <v>-4.7527481219825973E-2</v>
      </c>
      <c r="G8" s="134">
        <v>-2234.0245947969088</v>
      </c>
      <c r="H8" s="135">
        <v>16627.166677718677</v>
      </c>
      <c r="I8" s="122">
        <v>14587.093307947391</v>
      </c>
      <c r="J8" s="57">
        <v>-0.1226951897045151</v>
      </c>
      <c r="K8" s="134">
        <v>-2040.0733697712858</v>
      </c>
    </row>
    <row r="9" spans="1:11" ht="10.8" thickBot="1" x14ac:dyDescent="0.25">
      <c r="B9" s="9" t="s">
        <v>13</v>
      </c>
      <c r="C9" s="10"/>
      <c r="D9" s="136">
        <v>25884.135823592755</v>
      </c>
      <c r="E9" s="136">
        <v>24650.42382518854</v>
      </c>
      <c r="F9" s="60">
        <v>-4.7662862179842058E-2</v>
      </c>
      <c r="G9" s="137">
        <v>-1233.7119984042147</v>
      </c>
      <c r="H9" s="138">
        <v>9209.1886039898309</v>
      </c>
      <c r="I9" s="136">
        <v>7951.5088265885397</v>
      </c>
      <c r="J9" s="60">
        <v>-0.13656792487194891</v>
      </c>
      <c r="K9" s="137">
        <v>-1257.6797774012912</v>
      </c>
    </row>
    <row r="10" spans="1:11" ht="10.8" thickBot="1" x14ac:dyDescent="0.25">
      <c r="B10" s="11" t="s">
        <v>182</v>
      </c>
      <c r="C10" s="12"/>
      <c r="D10" s="139">
        <v>13036.412912966356</v>
      </c>
      <c r="E10" s="139">
        <v>12888.054655678759</v>
      </c>
      <c r="F10" s="61">
        <v>-1.1380297500398706E-2</v>
      </c>
      <c r="G10" s="140">
        <v>-148.35825728759664</v>
      </c>
      <c r="H10" s="141">
        <v>5257.6040230061026</v>
      </c>
      <c r="I10" s="139">
        <v>4703.5075025787601</v>
      </c>
      <c r="J10" s="61">
        <v>-0.10538954968893433</v>
      </c>
      <c r="K10" s="140">
        <v>-554.09652042734251</v>
      </c>
    </row>
    <row r="11" spans="1:11" x14ac:dyDescent="0.2">
      <c r="B11" s="41"/>
      <c r="C11" s="13" t="s">
        <v>183</v>
      </c>
      <c r="D11" s="142">
        <v>10488.292671230309</v>
      </c>
      <c r="E11" s="142">
        <v>10929.44469154234</v>
      </c>
      <c r="F11" s="62">
        <v>4.2061375873131635E-2</v>
      </c>
      <c r="G11" s="143">
        <v>441.1520203120308</v>
      </c>
      <c r="H11" s="144">
        <v>4323.0433266730897</v>
      </c>
      <c r="I11" s="142">
        <v>4086.5510330423399</v>
      </c>
      <c r="J11" s="62">
        <v>-5.4705048217212449E-2</v>
      </c>
      <c r="K11" s="143">
        <v>-236.49229363074983</v>
      </c>
    </row>
    <row r="12" spans="1:11" x14ac:dyDescent="0.2">
      <c r="B12" s="41"/>
      <c r="C12" s="13" t="s">
        <v>228</v>
      </c>
      <c r="D12" s="142">
        <v>1587.1581540100001</v>
      </c>
      <c r="E12" s="142">
        <v>874.05179776</v>
      </c>
      <c r="F12" s="62">
        <v>-0.44929760430510135</v>
      </c>
      <c r="G12" s="143">
        <v>-713.10635625000009</v>
      </c>
      <c r="H12" s="144">
        <v>634.27343598000004</v>
      </c>
      <c r="I12" s="142">
        <v>247.35385276</v>
      </c>
      <c r="J12" s="170">
        <v>-0.61002016050408958</v>
      </c>
      <c r="K12" s="143">
        <v>-386.91958322000005</v>
      </c>
    </row>
    <row r="13" spans="1:11" ht="10.8" thickBot="1" x14ac:dyDescent="0.25">
      <c r="B13" s="41"/>
      <c r="C13" s="13" t="s">
        <v>184</v>
      </c>
      <c r="D13" s="142">
        <v>960.96208772604723</v>
      </c>
      <c r="E13" s="142">
        <v>1084.5581663764199</v>
      </c>
      <c r="F13" s="62">
        <v>0.12861701853695573</v>
      </c>
      <c r="G13" s="143">
        <v>123.59607865037265</v>
      </c>
      <c r="H13" s="144">
        <v>300.28726035301281</v>
      </c>
      <c r="I13" s="142">
        <v>369.60261677642018</v>
      </c>
      <c r="J13" s="170">
        <v>0.23083016023364222</v>
      </c>
      <c r="K13" s="143">
        <v>69.315356423407366</v>
      </c>
    </row>
    <row r="14" spans="1:11" ht="10.8" thickBot="1" x14ac:dyDescent="0.25">
      <c r="B14" s="40" t="s">
        <v>185</v>
      </c>
      <c r="C14" s="48"/>
      <c r="D14" s="145">
        <v>12847.722910626399</v>
      </c>
      <c r="E14" s="145">
        <v>11762.36916950978</v>
      </c>
      <c r="F14" s="63">
        <v>-8.4478296167091016E-2</v>
      </c>
      <c r="G14" s="146">
        <v>-1085.353741116618</v>
      </c>
      <c r="H14" s="147">
        <v>3951.5845809837283</v>
      </c>
      <c r="I14" s="145">
        <v>3248.0013240097796</v>
      </c>
      <c r="J14" s="63">
        <v>-0.17805091667778372</v>
      </c>
      <c r="K14" s="146">
        <v>-703.58325697394866</v>
      </c>
    </row>
    <row r="15" spans="1:11" ht="10.8" thickBot="1" x14ac:dyDescent="0.25">
      <c r="B15" s="42" t="s">
        <v>186</v>
      </c>
      <c r="C15" s="43"/>
      <c r="D15" s="139">
        <v>3538.2194892999141</v>
      </c>
      <c r="E15" s="139">
        <v>3793.01830855968</v>
      </c>
      <c r="F15" s="61">
        <v>7.2013288047933166E-2</v>
      </c>
      <c r="G15" s="140">
        <v>254.79881925976588</v>
      </c>
      <c r="H15" s="141">
        <v>745.73446618178446</v>
      </c>
      <c r="I15" s="139">
        <v>648.97497670968005</v>
      </c>
      <c r="J15" s="61">
        <v>-0.12975059335465633</v>
      </c>
      <c r="K15" s="140">
        <v>-96.759489472104406</v>
      </c>
    </row>
    <row r="16" spans="1:11" ht="10.8" thickBot="1" x14ac:dyDescent="0.25">
      <c r="B16" s="41"/>
      <c r="C16" s="13" t="s">
        <v>187</v>
      </c>
      <c r="D16" s="142">
        <v>3271.9455285102003</v>
      </c>
      <c r="E16" s="142">
        <v>3613.3563657846953</v>
      </c>
      <c r="F16" s="62">
        <v>0.10434490253569351</v>
      </c>
      <c r="G16" s="143">
        <v>341.41083727449495</v>
      </c>
      <c r="H16" s="144">
        <v>618.20774954872491</v>
      </c>
      <c r="I16" s="142">
        <v>564.18118681469502</v>
      </c>
      <c r="J16" s="62">
        <v>-8.7392244392710761E-2</v>
      </c>
      <c r="K16" s="143">
        <v>-54.026562734029881</v>
      </c>
    </row>
    <row r="17" spans="2:12" ht="10.8" thickBot="1" x14ac:dyDescent="0.25">
      <c r="B17" s="44" t="s">
        <v>188</v>
      </c>
      <c r="C17" s="45"/>
      <c r="D17" s="148">
        <v>9309.5034213264771</v>
      </c>
      <c r="E17" s="148">
        <v>7969.350861000099</v>
      </c>
      <c r="F17" s="64">
        <v>-0.14395532174748638</v>
      </c>
      <c r="G17" s="149">
        <v>-1340.1525603263781</v>
      </c>
      <c r="H17" s="150">
        <v>3205.8501148019368</v>
      </c>
      <c r="I17" s="148">
        <v>2599.0263473001</v>
      </c>
      <c r="J17" s="64">
        <v>-0.18928638138758636</v>
      </c>
      <c r="K17" s="149">
        <v>-606.82376750183676</v>
      </c>
      <c r="L17" s="84"/>
    </row>
    <row r="18" spans="2:12" x14ac:dyDescent="0.2">
      <c r="B18" s="46"/>
      <c r="C18" s="13" t="s">
        <v>189</v>
      </c>
      <c r="D18" s="142">
        <v>3181.7013144166194</v>
      </c>
      <c r="E18" s="142">
        <v>3168.5199139213169</v>
      </c>
      <c r="F18" s="62">
        <v>-4.1428780368466533E-3</v>
      </c>
      <c r="G18" s="143">
        <v>-13.181400495302569</v>
      </c>
      <c r="H18" s="144">
        <v>1123.1214992180342</v>
      </c>
      <c r="I18" s="142">
        <v>983.04466352131703</v>
      </c>
      <c r="J18" s="62">
        <v>-0.12472099928123959</v>
      </c>
      <c r="K18" s="143">
        <v>-140.07683569671713</v>
      </c>
      <c r="L18" s="84"/>
    </row>
    <row r="19" spans="2:12" x14ac:dyDescent="0.2">
      <c r="B19" s="46"/>
      <c r="C19" s="13" t="s">
        <v>190</v>
      </c>
      <c r="D19" s="142">
        <v>1690.3355574</v>
      </c>
      <c r="E19" s="142">
        <v>1687.0740915599999</v>
      </c>
      <c r="F19" s="62">
        <v>-1.9294783368437596E-3</v>
      </c>
      <c r="G19" s="143">
        <v>-3.261465840000028</v>
      </c>
      <c r="H19" s="144">
        <v>599.85005977000014</v>
      </c>
      <c r="I19" s="142">
        <v>498.96488325000001</v>
      </c>
      <c r="J19" s="62">
        <v>-0.16818399011026597</v>
      </c>
      <c r="K19" s="143">
        <v>-100.88517652000013</v>
      </c>
      <c r="L19" s="84"/>
    </row>
    <row r="20" spans="2:12" x14ac:dyDescent="0.2">
      <c r="B20" s="46"/>
      <c r="C20" s="13" t="s">
        <v>18</v>
      </c>
      <c r="D20" s="142">
        <v>275.51476851000007</v>
      </c>
      <c r="E20" s="142">
        <v>286.37796129999998</v>
      </c>
      <c r="F20" s="62">
        <v>3.9428713200198695E-2</v>
      </c>
      <c r="G20" s="143">
        <v>10.863192789999914</v>
      </c>
      <c r="H20" s="144">
        <v>97.95964367000002</v>
      </c>
      <c r="I20" s="142">
        <v>90.500895099999994</v>
      </c>
      <c r="J20" s="62">
        <v>-7.6141034109174277E-2</v>
      </c>
      <c r="K20" s="143">
        <v>-7.4587485700000258</v>
      </c>
      <c r="L20" s="84"/>
    </row>
    <row r="21" spans="2:12" x14ac:dyDescent="0.2">
      <c r="B21" s="46"/>
      <c r="C21" s="13" t="s">
        <v>191</v>
      </c>
      <c r="D21" s="142">
        <v>563.8108129677986</v>
      </c>
      <c r="E21" s="142">
        <v>559.86359293474504</v>
      </c>
      <c r="F21" s="62">
        <v>-7.0009654697399393E-3</v>
      </c>
      <c r="G21" s="143">
        <v>-3.9472200330535543</v>
      </c>
      <c r="H21" s="144">
        <v>186.98294423190282</v>
      </c>
      <c r="I21" s="142">
        <v>173.19938005474501</v>
      </c>
      <c r="J21" s="62">
        <v>-7.3715622747190013E-2</v>
      </c>
      <c r="K21" s="143">
        <v>-13.783564177157814</v>
      </c>
      <c r="L21" s="84"/>
    </row>
    <row r="22" spans="2:12" x14ac:dyDescent="0.2">
      <c r="B22" s="46"/>
      <c r="C22" s="13" t="s">
        <v>192</v>
      </c>
      <c r="D22" s="142">
        <v>3035.514253109146</v>
      </c>
      <c r="E22" s="142">
        <v>1820.7246756291081</v>
      </c>
      <c r="F22" s="62">
        <v>-0.40019234837582507</v>
      </c>
      <c r="G22" s="143">
        <v>-1214.7895774800379</v>
      </c>
      <c r="H22" s="144">
        <v>957.34474919030981</v>
      </c>
      <c r="I22" s="142">
        <v>600.06607264910804</v>
      </c>
      <c r="J22" s="170">
        <v>-0.3731975099287651</v>
      </c>
      <c r="K22" s="143">
        <v>-357.27867654120178</v>
      </c>
      <c r="L22" s="84"/>
    </row>
    <row r="23" spans="2:12" x14ac:dyDescent="0.2">
      <c r="B23" s="46"/>
      <c r="C23" s="13" t="s">
        <v>193</v>
      </c>
      <c r="D23" s="142">
        <v>551.89985719323204</v>
      </c>
      <c r="E23" s="142">
        <v>496.86564847379697</v>
      </c>
      <c r="F23" s="62">
        <v>-9.9717744083717696E-2</v>
      </c>
      <c r="G23" s="143">
        <v>-55.034208719435071</v>
      </c>
      <c r="H23" s="144">
        <v>213.38658405998439</v>
      </c>
      <c r="I23" s="142">
        <v>165.84200594379701</v>
      </c>
      <c r="J23" s="62">
        <v>-0.22280959379724774</v>
      </c>
      <c r="K23" s="143">
        <v>-47.544578116187381</v>
      </c>
      <c r="L23" s="84"/>
    </row>
    <row r="24" spans="2:12" ht="10.8" thickBot="1" x14ac:dyDescent="0.25">
      <c r="B24" s="46"/>
      <c r="C24" s="13" t="s">
        <v>238</v>
      </c>
      <c r="D24" s="142">
        <v>663.87602459999994</v>
      </c>
      <c r="E24" s="142">
        <v>703.88817786999994</v>
      </c>
      <c r="F24" s="62">
        <v>6.027052007806466E-2</v>
      </c>
      <c r="G24" s="143">
        <v>40.012153269999999</v>
      </c>
      <c r="H24" s="144">
        <v>230.00763840000002</v>
      </c>
      <c r="I24" s="142">
        <v>265.87363037</v>
      </c>
      <c r="J24" s="62">
        <v>0.15593391688856184</v>
      </c>
      <c r="K24" s="143">
        <v>35.865991969999982</v>
      </c>
      <c r="L24" s="84"/>
    </row>
    <row r="25" spans="2:12" ht="10.8" thickBot="1" x14ac:dyDescent="0.25">
      <c r="B25" s="49" t="s">
        <v>242</v>
      </c>
      <c r="C25" s="50"/>
      <c r="D25" s="108">
        <v>13144.808973752446</v>
      </c>
      <c r="E25" s="108">
        <v>12143.039158016201</v>
      </c>
      <c r="F25" s="77">
        <v>-7.6210298509212127E-2</v>
      </c>
      <c r="G25" s="108">
        <v>-1001.7698157362454</v>
      </c>
      <c r="H25" s="108">
        <v>4021.8642029367415</v>
      </c>
      <c r="I25" s="108">
        <v>3351.7303104162002</v>
      </c>
      <c r="J25" s="109">
        <v>-0.16662270497129505</v>
      </c>
      <c r="K25" s="108">
        <v>-670.13389252054128</v>
      </c>
      <c r="L25" s="84"/>
    </row>
    <row r="26" spans="2:12" x14ac:dyDescent="0.2">
      <c r="B26" s="49" t="s">
        <v>243</v>
      </c>
      <c r="C26" s="50"/>
      <c r="D26" s="108">
        <v>12739.326849840309</v>
      </c>
      <c r="E26" s="108">
        <v>12507.384667172339</v>
      </c>
      <c r="F26" s="77">
        <v>-1.8206784816960475E-2</v>
      </c>
      <c r="G26" s="108">
        <v>-231.94218266796929</v>
      </c>
      <c r="H26" s="108">
        <v>5187.3244010530898</v>
      </c>
      <c r="I26" s="108">
        <v>4599.7785161723396</v>
      </c>
      <c r="J26" s="109">
        <v>-0.11326569141530296</v>
      </c>
      <c r="K26" s="108">
        <v>-587.5458848807499</v>
      </c>
      <c r="L26" s="84"/>
    </row>
    <row r="27" spans="2:12" x14ac:dyDescent="0.2">
      <c r="G27" s="84"/>
      <c r="L27" s="84"/>
    </row>
    <row r="28" spans="2:12" x14ac:dyDescent="0.2">
      <c r="B28" s="14" t="s">
        <v>227</v>
      </c>
      <c r="C28" s="14"/>
      <c r="D28" s="14"/>
      <c r="E28" s="25"/>
      <c r="F28" s="14"/>
      <c r="G28" s="88"/>
      <c r="H28" s="14"/>
      <c r="I28" s="14"/>
      <c r="J28" s="14"/>
      <c r="K28" s="110"/>
      <c r="L28" s="84"/>
    </row>
    <row r="29" spans="2:12" x14ac:dyDescent="0.2">
      <c r="G29" s="84"/>
      <c r="L29" s="84"/>
    </row>
    <row r="30" spans="2:12" x14ac:dyDescent="0.2">
      <c r="B30" s="187" t="s">
        <v>176</v>
      </c>
      <c r="C30" s="187"/>
      <c r="D30" s="187"/>
      <c r="E30" s="187"/>
      <c r="F30" s="187"/>
      <c r="G30" s="188"/>
      <c r="H30" s="187"/>
      <c r="I30" s="187"/>
      <c r="J30" s="187"/>
      <c r="K30" s="187"/>
      <c r="L30" s="84"/>
    </row>
    <row r="31" spans="2:12" x14ac:dyDescent="0.2">
      <c r="B31" s="176" t="s">
        <v>175</v>
      </c>
      <c r="C31" s="176"/>
      <c r="D31" s="176"/>
      <c r="E31" s="176"/>
      <c r="F31" s="176"/>
      <c r="G31" s="189"/>
      <c r="H31" s="176"/>
      <c r="I31" s="176"/>
      <c r="J31" s="176"/>
      <c r="K31" s="176"/>
      <c r="L31" s="84"/>
    </row>
    <row r="32" spans="2:12" x14ac:dyDescent="0.2">
      <c r="D32" s="72"/>
      <c r="G32" s="84"/>
      <c r="H32" s="84"/>
    </row>
    <row r="33" spans="7:8" x14ac:dyDescent="0.2">
      <c r="G33" s="84"/>
      <c r="H33" s="84"/>
    </row>
  </sheetData>
  <mergeCells count="10">
    <mergeCell ref="H6:I6"/>
    <mergeCell ref="J6:K6"/>
    <mergeCell ref="B30:K30"/>
    <mergeCell ref="B31:K31"/>
    <mergeCell ref="B2:G2"/>
    <mergeCell ref="B3:G3"/>
    <mergeCell ref="B7:C7"/>
    <mergeCell ref="B6:C6"/>
    <mergeCell ref="D6:E6"/>
    <mergeCell ref="F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0A1FF-7CCB-45C5-A67C-3F57E3F2EE9A}">
  <sheetPr>
    <tabColor theme="9" tint="0.59999389629810485"/>
  </sheetPr>
  <dimension ref="A2:K33"/>
  <sheetViews>
    <sheetView showGridLines="0" workbookViewId="0">
      <selection activeCell="K8" sqref="K8"/>
    </sheetView>
  </sheetViews>
  <sheetFormatPr baseColWidth="10" defaultColWidth="11.44140625" defaultRowHeight="10.199999999999999" x14ac:dyDescent="0.2"/>
  <cols>
    <col min="1" max="1" width="11.44140625" style="23"/>
    <col min="2" max="2" width="33.44140625" style="23" customWidth="1"/>
    <col min="3" max="6" width="10.6640625" style="23" customWidth="1"/>
    <col min="7" max="16384" width="11.44140625" style="23"/>
  </cols>
  <sheetData>
    <row r="2" spans="1:10" x14ac:dyDescent="0.2">
      <c r="A2" s="23" t="s">
        <v>2</v>
      </c>
      <c r="B2" s="176" t="s">
        <v>163</v>
      </c>
      <c r="C2" s="176"/>
      <c r="D2" s="176"/>
      <c r="E2" s="176"/>
      <c r="F2" s="176"/>
      <c r="G2" s="176"/>
    </row>
    <row r="3" spans="1:10" x14ac:dyDescent="0.2">
      <c r="B3" s="176" t="s">
        <v>161</v>
      </c>
      <c r="C3" s="176"/>
      <c r="D3" s="176"/>
      <c r="E3" s="176"/>
      <c r="F3" s="176"/>
      <c r="G3" s="176"/>
    </row>
    <row r="4" spans="1:10" x14ac:dyDescent="0.2">
      <c r="B4" s="73"/>
      <c r="C4" s="73"/>
      <c r="D4" s="73"/>
      <c r="E4" s="73"/>
      <c r="F4" s="73"/>
      <c r="G4" s="73"/>
    </row>
    <row r="6" spans="1:10" ht="12.75" customHeight="1" x14ac:dyDescent="0.2">
      <c r="B6" s="193" t="s">
        <v>209</v>
      </c>
      <c r="C6" s="181" t="s">
        <v>249</v>
      </c>
      <c r="D6" s="181"/>
      <c r="E6" s="182" t="s">
        <v>8</v>
      </c>
      <c r="F6" s="183"/>
      <c r="G6" s="184" t="s">
        <v>220</v>
      </c>
      <c r="H6" s="185"/>
      <c r="I6" s="185" t="s">
        <v>8</v>
      </c>
      <c r="J6" s="186"/>
    </row>
    <row r="7" spans="1:10" ht="10.8" thickBot="1" x14ac:dyDescent="0.25">
      <c r="B7" s="194"/>
      <c r="C7" s="1">
        <v>2023</v>
      </c>
      <c r="D7" s="1">
        <v>2024</v>
      </c>
      <c r="E7" s="1" t="s">
        <v>10</v>
      </c>
      <c r="F7" s="8" t="s">
        <v>11</v>
      </c>
      <c r="G7" s="106">
        <v>2023</v>
      </c>
      <c r="H7" s="104">
        <v>2024</v>
      </c>
      <c r="I7" s="104" t="s">
        <v>10</v>
      </c>
      <c r="J7" s="107" t="s">
        <v>11</v>
      </c>
    </row>
    <row r="8" spans="1:10" ht="10.8" thickBot="1" x14ac:dyDescent="0.25">
      <c r="B8" s="9" t="s">
        <v>210</v>
      </c>
      <c r="C8" s="136">
        <v>21125.747347315541</v>
      </c>
      <c r="D8" s="136">
        <v>20120.453532718726</v>
      </c>
      <c r="E8" s="91">
        <v>-4.7586189405249946E-2</v>
      </c>
      <c r="F8" s="137">
        <v>-1005.2938145968146</v>
      </c>
      <c r="G8" s="138">
        <v>7417.9780737288474</v>
      </c>
      <c r="H8" s="136">
        <v>6635.5844813588501</v>
      </c>
      <c r="I8" s="91">
        <v>-0.1054726213253292</v>
      </c>
      <c r="J8" s="137">
        <v>-782.39359236999735</v>
      </c>
    </row>
    <row r="9" spans="1:10" ht="10.8" thickBot="1" x14ac:dyDescent="0.25">
      <c r="B9" s="11" t="s">
        <v>211</v>
      </c>
      <c r="C9" s="139">
        <v>5226.3066025870194</v>
      </c>
      <c r="D9" s="139">
        <v>5488.1915013457128</v>
      </c>
      <c r="E9" s="92">
        <v>5.010898109748485E-2</v>
      </c>
      <c r="F9" s="140">
        <v>261.88489875869345</v>
      </c>
      <c r="G9" s="141">
        <v>1700.9733622097119</v>
      </c>
      <c r="H9" s="139">
        <v>1868.2644753484101</v>
      </c>
      <c r="I9" s="92">
        <v>9.8350225144838488E-2</v>
      </c>
      <c r="J9" s="140">
        <v>167.29111313869817</v>
      </c>
    </row>
    <row r="10" spans="1:10" x14ac:dyDescent="0.2">
      <c r="B10" s="13" t="s">
        <v>212</v>
      </c>
      <c r="C10" s="142">
        <v>1706.6417393883719</v>
      </c>
      <c r="D10" s="142">
        <v>1686.3785852644412</v>
      </c>
      <c r="E10" s="93">
        <v>-1.1873115286159974E-2</v>
      </c>
      <c r="F10" s="143">
        <v>-20.26315412393069</v>
      </c>
      <c r="G10" s="144">
        <v>515.00772505711564</v>
      </c>
      <c r="H10" s="142">
        <v>572.71131097557395</v>
      </c>
      <c r="I10" s="93">
        <v>0.11204411722573449</v>
      </c>
      <c r="J10" s="143">
        <v>57.703585918458316</v>
      </c>
    </row>
    <row r="11" spans="1:10" ht="10.8" thickBot="1" x14ac:dyDescent="0.25">
      <c r="B11" s="13" t="s">
        <v>213</v>
      </c>
      <c r="C11" s="142">
        <v>1340.265121747145</v>
      </c>
      <c r="D11" s="142">
        <v>1483.2154484687974</v>
      </c>
      <c r="E11" s="93">
        <v>0.10665824574715854</v>
      </c>
      <c r="F11" s="143">
        <v>142.95032672165235</v>
      </c>
      <c r="G11" s="144">
        <v>413.18762112975708</v>
      </c>
      <c r="H11" s="142">
        <v>494.77684752771501</v>
      </c>
      <c r="I11" s="93">
        <v>0.19746290117519205</v>
      </c>
      <c r="J11" s="143">
        <v>81.58922639795793</v>
      </c>
    </row>
    <row r="12" spans="1:10" ht="10.8" thickBot="1" x14ac:dyDescent="0.25">
      <c r="B12" s="11" t="s">
        <v>214</v>
      </c>
      <c r="C12" s="139">
        <v>11730.60561122453</v>
      </c>
      <c r="D12" s="139">
        <v>10972.349846114475</v>
      </c>
      <c r="E12" s="92">
        <v>-6.4639097949428126E-2</v>
      </c>
      <c r="F12" s="140">
        <v>-758.2557651100542</v>
      </c>
      <c r="G12" s="141">
        <v>4371.5156610463528</v>
      </c>
      <c r="H12" s="139">
        <v>3472.0236499413199</v>
      </c>
      <c r="I12" s="92">
        <v>-0.20576204704473899</v>
      </c>
      <c r="J12" s="140">
        <v>-899.49201110503282</v>
      </c>
    </row>
    <row r="13" spans="1:10" x14ac:dyDescent="0.2">
      <c r="B13" s="13" t="s">
        <v>215</v>
      </c>
      <c r="C13" s="142">
        <v>4447.9296221426603</v>
      </c>
      <c r="D13" s="142">
        <v>3905.0264915553826</v>
      </c>
      <c r="E13" s="93">
        <v>-0.12205749117175779</v>
      </c>
      <c r="F13" s="143">
        <v>-542.9031305872777</v>
      </c>
      <c r="G13" s="144">
        <v>1828.6558922053089</v>
      </c>
      <c r="H13" s="142">
        <v>1176.3644877828999</v>
      </c>
      <c r="I13" s="93">
        <v>-0.35670538519730111</v>
      </c>
      <c r="J13" s="143">
        <v>-652.29140442240896</v>
      </c>
    </row>
    <row r="14" spans="1:10" ht="10.8" thickBot="1" x14ac:dyDescent="0.25">
      <c r="B14" s="13" t="s">
        <v>216</v>
      </c>
      <c r="C14" s="142">
        <v>7282.6759890818503</v>
      </c>
      <c r="D14" s="142">
        <v>7067.3233545590829</v>
      </c>
      <c r="E14" s="93">
        <v>-2.957053627617412E-2</v>
      </c>
      <c r="F14" s="143">
        <v>-215.3526345227674</v>
      </c>
      <c r="G14" s="144">
        <v>2542.8597688410437</v>
      </c>
      <c r="H14" s="142">
        <v>2295.6591621584198</v>
      </c>
      <c r="I14" s="93">
        <v>-9.7213621337558176E-2</v>
      </c>
      <c r="J14" s="143">
        <v>-247.20060668262386</v>
      </c>
    </row>
    <row r="15" spans="1:10" ht="10.8" thickBot="1" x14ac:dyDescent="0.25">
      <c r="B15" s="11" t="s">
        <v>217</v>
      </c>
      <c r="C15" s="139">
        <v>4168.8351335039897</v>
      </c>
      <c r="D15" s="139">
        <v>3659.9121852585399</v>
      </c>
      <c r="E15" s="92">
        <v>-0.12207797428959244</v>
      </c>
      <c r="F15" s="140">
        <v>-508.92294824544979</v>
      </c>
      <c r="G15" s="141">
        <v>1345.4890504727823</v>
      </c>
      <c r="H15" s="139">
        <v>1295.2963560691201</v>
      </c>
      <c r="I15" s="92">
        <v>-3.730442428054348E-2</v>
      </c>
      <c r="J15" s="140">
        <v>-50.192694403662244</v>
      </c>
    </row>
    <row r="16" spans="1:10" x14ac:dyDescent="0.2">
      <c r="B16" s="13" t="s">
        <v>218</v>
      </c>
      <c r="C16" s="142">
        <v>593.82558023074205</v>
      </c>
      <c r="D16" s="142">
        <v>460.5128199871067</v>
      </c>
      <c r="E16" s="93">
        <v>-0.22449817704355912</v>
      </c>
      <c r="F16" s="143">
        <v>-133.31276024363535</v>
      </c>
      <c r="G16" s="144">
        <v>140.09968351070859</v>
      </c>
      <c r="H16" s="142">
        <v>159.39163599633699</v>
      </c>
      <c r="I16" s="93">
        <v>0.13770161360966826</v>
      </c>
      <c r="J16" s="143">
        <v>19.2919524856284</v>
      </c>
    </row>
    <row r="17" spans="2:11" x14ac:dyDescent="0.2">
      <c r="B17" s="13" t="s">
        <v>219</v>
      </c>
      <c r="C17" s="142">
        <v>257.59094356017363</v>
      </c>
      <c r="D17" s="142">
        <v>223.71333157168752</v>
      </c>
      <c r="E17" s="93">
        <v>-0.13151709264410627</v>
      </c>
      <c r="F17" s="143">
        <v>-33.877611988486109</v>
      </c>
      <c r="G17" s="144">
        <v>71.040844019472459</v>
      </c>
      <c r="H17" s="142">
        <v>93.026060764976904</v>
      </c>
      <c r="I17" s="93">
        <v>0.30947291025256174</v>
      </c>
      <c r="J17" s="143">
        <v>21.985216745504445</v>
      </c>
    </row>
    <row r="18" spans="2:11" x14ac:dyDescent="0.2">
      <c r="G18" s="84"/>
    </row>
    <row r="19" spans="2:11" x14ac:dyDescent="0.2">
      <c r="B19" s="187" t="s">
        <v>176</v>
      </c>
      <c r="C19" s="187"/>
      <c r="D19" s="187"/>
      <c r="E19" s="187"/>
      <c r="F19" s="187"/>
      <c r="G19" s="188"/>
      <c r="H19" s="187"/>
      <c r="I19" s="187"/>
      <c r="J19" s="187"/>
      <c r="K19" s="187"/>
    </row>
    <row r="20" spans="2:11" ht="24" customHeight="1" x14ac:dyDescent="0.2">
      <c r="B20" s="176" t="s">
        <v>175</v>
      </c>
      <c r="C20" s="176"/>
      <c r="D20" s="176"/>
      <c r="E20" s="176"/>
      <c r="F20" s="176"/>
      <c r="G20" s="189"/>
      <c r="H20" s="176"/>
      <c r="I20" s="176"/>
      <c r="J20" s="176"/>
      <c r="K20" s="176"/>
    </row>
    <row r="21" spans="2:11" x14ac:dyDescent="0.2">
      <c r="H21" s="84"/>
    </row>
    <row r="22" spans="2:11" x14ac:dyDescent="0.2">
      <c r="H22" s="84"/>
    </row>
    <row r="23" spans="2:11" x14ac:dyDescent="0.2">
      <c r="H23" s="84"/>
    </row>
    <row r="24" spans="2:11" x14ac:dyDescent="0.2">
      <c r="H24" s="84"/>
    </row>
    <row r="25" spans="2:11" x14ac:dyDescent="0.2">
      <c r="H25" s="84"/>
    </row>
    <row r="26" spans="2:11" x14ac:dyDescent="0.2">
      <c r="H26" s="84"/>
    </row>
    <row r="27" spans="2:11" x14ac:dyDescent="0.2">
      <c r="H27" s="84"/>
    </row>
    <row r="28" spans="2:11" x14ac:dyDescent="0.2">
      <c r="H28" s="84"/>
    </row>
    <row r="29" spans="2:11" x14ac:dyDescent="0.2">
      <c r="H29" s="84"/>
    </row>
    <row r="30" spans="2:11" x14ac:dyDescent="0.2">
      <c r="H30" s="84"/>
    </row>
    <row r="31" spans="2:11" x14ac:dyDescent="0.2">
      <c r="H31" s="84"/>
    </row>
    <row r="32" spans="2:11" x14ac:dyDescent="0.2">
      <c r="H32" s="84"/>
    </row>
    <row r="33" spans="8:8" x14ac:dyDescent="0.2">
      <c r="H33" s="84"/>
    </row>
  </sheetData>
  <mergeCells count="9">
    <mergeCell ref="I6:J6"/>
    <mergeCell ref="B19:K19"/>
    <mergeCell ref="B20:K20"/>
    <mergeCell ref="B2:G2"/>
    <mergeCell ref="B3:G3"/>
    <mergeCell ref="B6:B7"/>
    <mergeCell ref="C6:D6"/>
    <mergeCell ref="E6:F6"/>
    <mergeCell ref="G6:H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0544A-9679-4454-A96D-368612DA1C3F}">
  <sheetPr>
    <tabColor theme="9" tint="0.59999389629810485"/>
  </sheetPr>
  <dimension ref="A2:L67"/>
  <sheetViews>
    <sheetView showGridLines="0" workbookViewId="0">
      <selection activeCell="N14" sqref="N14"/>
    </sheetView>
  </sheetViews>
  <sheetFormatPr baseColWidth="10" defaultColWidth="11.44140625" defaultRowHeight="10.199999999999999" x14ac:dyDescent="0.2"/>
  <cols>
    <col min="1" max="1" width="11.44140625" style="23"/>
    <col min="2" max="2" width="38.109375" style="23" bestFit="1" customWidth="1"/>
    <col min="3" max="4" width="11.44140625" style="23" customWidth="1"/>
    <col min="5" max="7" width="9.109375" style="23" customWidth="1"/>
    <col min="8" max="16384" width="11.44140625" style="23"/>
  </cols>
  <sheetData>
    <row r="2" spans="1:12" x14ac:dyDescent="0.2">
      <c r="A2" s="23" t="s">
        <v>3</v>
      </c>
      <c r="B2" s="176" t="s">
        <v>164</v>
      </c>
      <c r="C2" s="176"/>
      <c r="D2" s="176"/>
      <c r="E2" s="176"/>
      <c r="F2" s="176"/>
      <c r="G2" s="176"/>
    </row>
    <row r="3" spans="1:12" x14ac:dyDescent="0.2">
      <c r="B3" s="176" t="s">
        <v>161</v>
      </c>
      <c r="C3" s="176"/>
      <c r="D3" s="176"/>
      <c r="E3" s="176"/>
      <c r="F3" s="176"/>
      <c r="G3" s="176"/>
    </row>
    <row r="6" spans="1:12" x14ac:dyDescent="0.2">
      <c r="B6" s="201" t="s">
        <v>19</v>
      </c>
      <c r="C6" s="198" t="s">
        <v>249</v>
      </c>
      <c r="D6" s="199"/>
      <c r="E6" s="199"/>
      <c r="F6" s="199"/>
      <c r="G6" s="200"/>
      <c r="H6" s="195" t="s">
        <v>220</v>
      </c>
      <c r="I6" s="196"/>
      <c r="J6" s="196"/>
      <c r="K6" s="196"/>
      <c r="L6" s="197"/>
    </row>
    <row r="7" spans="1:12" ht="34.5" customHeight="1" thickBot="1" x14ac:dyDescent="0.25">
      <c r="B7" s="202"/>
      <c r="C7" s="34">
        <f>+'Cuadro 3'!C7</f>
        <v>2023</v>
      </c>
      <c r="D7" s="34">
        <f>+'Cuadro 3'!D7</f>
        <v>2024</v>
      </c>
      <c r="E7" s="35" t="s">
        <v>244</v>
      </c>
      <c r="F7" s="34" t="s">
        <v>245</v>
      </c>
      <c r="G7" s="35" t="s">
        <v>246</v>
      </c>
      <c r="H7" s="111">
        <f>+C7</f>
        <v>2023</v>
      </c>
      <c r="I7" s="111">
        <f>+D7</f>
        <v>2024</v>
      </c>
      <c r="J7" s="112" t="str">
        <f>+E7</f>
        <v>% Var.
'2024/2023</v>
      </c>
      <c r="K7" s="111" t="str">
        <f>+F7</f>
        <v>US$ Dif.
'2024/2023</v>
      </c>
      <c r="L7" s="112" t="str">
        <f>+G7</f>
        <v>% Part.
2024</v>
      </c>
    </row>
    <row r="8" spans="1:12" ht="10.8" thickTop="1" x14ac:dyDescent="0.2">
      <c r="B8" s="66" t="s">
        <v>21</v>
      </c>
      <c r="C8" s="151">
        <v>5568.6725825674803</v>
      </c>
      <c r="D8" s="151">
        <v>6382.9198327229406</v>
      </c>
      <c r="E8" s="97">
        <v>0.14621927184306549</v>
      </c>
      <c r="F8" s="151">
        <v>814.24725015546028</v>
      </c>
      <c r="G8" s="75">
        <v>0.2589375289442562</v>
      </c>
      <c r="H8" s="151">
        <v>2400.2328399806802</v>
      </c>
      <c r="I8" s="151">
        <v>2366.9777088229398</v>
      </c>
      <c r="J8" s="75">
        <v>-1.3854960487086799E-2</v>
      </c>
      <c r="K8" s="152">
        <v>-33.255131157740401</v>
      </c>
      <c r="L8" s="75">
        <v>0.29767654924913811</v>
      </c>
    </row>
    <row r="9" spans="1:12" x14ac:dyDescent="0.2">
      <c r="B9" s="67" t="s">
        <v>22</v>
      </c>
      <c r="C9" s="153">
        <v>4297.4497734828301</v>
      </c>
      <c r="D9" s="153">
        <v>4008.8558084680499</v>
      </c>
      <c r="E9" s="94">
        <v>-6.7154703423302986E-2</v>
      </c>
      <c r="F9" s="153">
        <v>-288.59396501478022</v>
      </c>
      <c r="G9" s="65">
        <v>0.16262827109575623</v>
      </c>
      <c r="H9" s="153">
        <v>1660.2114065824101</v>
      </c>
      <c r="I9" s="153">
        <v>1526.6637778680499</v>
      </c>
      <c r="J9" s="94">
        <v>-8.0440134421959852E-2</v>
      </c>
      <c r="K9" s="113">
        <v>-133.54762871436014</v>
      </c>
      <c r="L9" s="114">
        <v>0.19199674063910196</v>
      </c>
    </row>
    <row r="10" spans="1:12" x14ac:dyDescent="0.2">
      <c r="B10" s="68" t="s">
        <v>17</v>
      </c>
      <c r="C10" s="154">
        <v>1690.3355574</v>
      </c>
      <c r="D10" s="154">
        <v>1687.0740915599999</v>
      </c>
      <c r="E10" s="69">
        <v>-1.9294783368437596E-3</v>
      </c>
      <c r="F10" s="154">
        <v>-3.261465840000028</v>
      </c>
      <c r="G10" s="102">
        <v>6.8439962879506239E-2</v>
      </c>
      <c r="H10" s="154">
        <v>599.85005977000014</v>
      </c>
      <c r="I10" s="154">
        <v>498.96488325000001</v>
      </c>
      <c r="J10" s="69">
        <v>-0.16818399011026597</v>
      </c>
      <c r="K10" s="95">
        <v>-100.88517652000013</v>
      </c>
      <c r="L10" s="102">
        <v>6.2750968920708902E-2</v>
      </c>
    </row>
    <row r="11" spans="1:12" x14ac:dyDescent="0.2">
      <c r="B11" s="67" t="s">
        <v>23</v>
      </c>
      <c r="C11" s="153">
        <v>1587.1581540100001</v>
      </c>
      <c r="D11" s="153">
        <v>874.05179776</v>
      </c>
      <c r="E11" s="94">
        <v>-0.44929760430510135</v>
      </c>
      <c r="F11" s="153">
        <v>-713.10635625000009</v>
      </c>
      <c r="G11" s="65">
        <v>3.5457881128472431E-2</v>
      </c>
      <c r="H11" s="153">
        <v>634.27343598000004</v>
      </c>
      <c r="I11" s="153">
        <v>247.35385276</v>
      </c>
      <c r="J11" s="94">
        <v>-0.61002016050408958</v>
      </c>
      <c r="K11" s="113">
        <v>-386.91958322000005</v>
      </c>
      <c r="L11" s="114">
        <v>3.1107788239244524E-2</v>
      </c>
    </row>
    <row r="12" spans="1:12" x14ac:dyDescent="0.2">
      <c r="B12" s="68" t="s">
        <v>27</v>
      </c>
      <c r="C12" s="154">
        <v>497.83555025520019</v>
      </c>
      <c r="D12" s="154">
        <v>502.40067909832294</v>
      </c>
      <c r="E12" s="69">
        <v>9.1699534932421223E-3</v>
      </c>
      <c r="F12" s="154">
        <v>4.5651288431227499</v>
      </c>
      <c r="G12" s="102">
        <v>2.0381015866548911E-2</v>
      </c>
      <c r="H12" s="154">
        <v>315.71904708327816</v>
      </c>
      <c r="I12" s="154">
        <v>235.03414985832299</v>
      </c>
      <c r="J12" s="69">
        <v>-0.25555916873039553</v>
      </c>
      <c r="K12" s="95">
        <v>-80.684897224955165</v>
      </c>
      <c r="L12" s="102">
        <v>2.95584341266663E-2</v>
      </c>
    </row>
    <row r="13" spans="1:12" x14ac:dyDescent="0.2">
      <c r="B13" s="67" t="s">
        <v>47</v>
      </c>
      <c r="C13" s="153">
        <v>257.66413808260944</v>
      </c>
      <c r="D13" s="153">
        <v>289.61910500693398</v>
      </c>
      <c r="E13" s="94">
        <v>0.12401790626400433</v>
      </c>
      <c r="F13" s="153">
        <v>31.954966924324538</v>
      </c>
      <c r="G13" s="65">
        <v>1.174905174291537E-2</v>
      </c>
      <c r="H13" s="153">
        <v>131.68171235756441</v>
      </c>
      <c r="I13" s="153">
        <v>173.294466255934</v>
      </c>
      <c r="J13" s="94">
        <v>0.31601012132478679</v>
      </c>
      <c r="K13" s="113">
        <v>41.61275389836959</v>
      </c>
      <c r="L13" s="114">
        <v>2.1793909814507878E-2</v>
      </c>
    </row>
    <row r="14" spans="1:12" x14ac:dyDescent="0.2">
      <c r="B14" s="68" t="s">
        <v>25</v>
      </c>
      <c r="C14" s="154">
        <v>341.81815962999997</v>
      </c>
      <c r="D14" s="154">
        <v>466.18455634000003</v>
      </c>
      <c r="E14" s="69">
        <v>0.36383788633295588</v>
      </c>
      <c r="F14" s="154">
        <v>124.36639671000006</v>
      </c>
      <c r="G14" s="102">
        <v>1.8911827222363564E-2</v>
      </c>
      <c r="H14" s="154">
        <v>79.78853685</v>
      </c>
      <c r="I14" s="154">
        <v>172.04527758</v>
      </c>
      <c r="J14" s="69">
        <v>1.1562656037099646</v>
      </c>
      <c r="K14" s="95">
        <v>92.256740730000004</v>
      </c>
      <c r="L14" s="102">
        <v>2.1636808979537174E-2</v>
      </c>
    </row>
    <row r="15" spans="1:12" x14ac:dyDescent="0.2">
      <c r="B15" s="67" t="s">
        <v>32</v>
      </c>
      <c r="C15" s="153">
        <v>281.17530619000001</v>
      </c>
      <c r="D15" s="153">
        <v>373.19460709999998</v>
      </c>
      <c r="E15" s="94">
        <v>0.32726665138872235</v>
      </c>
      <c r="F15" s="153">
        <v>92.01930090999997</v>
      </c>
      <c r="G15" s="65">
        <v>1.5139480349163757E-2</v>
      </c>
      <c r="H15" s="153">
        <v>106.97406934000003</v>
      </c>
      <c r="I15" s="153">
        <v>143.24963550000001</v>
      </c>
      <c r="J15" s="94">
        <v>0.33910616267858229</v>
      </c>
      <c r="K15" s="113">
        <v>36.275566159999983</v>
      </c>
      <c r="L15" s="114">
        <v>1.8015402941011241E-2</v>
      </c>
    </row>
    <row r="16" spans="1:12" x14ac:dyDescent="0.2">
      <c r="B16" s="68" t="s">
        <v>26</v>
      </c>
      <c r="C16" s="154">
        <v>692.06453622999993</v>
      </c>
      <c r="D16" s="154">
        <v>445.27282746000003</v>
      </c>
      <c r="E16" s="69">
        <v>-0.35660216042045745</v>
      </c>
      <c r="F16" s="154">
        <v>-246.7917087699999</v>
      </c>
      <c r="G16" s="102">
        <v>1.8063495809147383E-2</v>
      </c>
      <c r="H16" s="154">
        <v>196.08388561000001</v>
      </c>
      <c r="I16" s="154">
        <v>127.33733948</v>
      </c>
      <c r="J16" s="69">
        <v>-0.3505976328250302</v>
      </c>
      <c r="K16" s="95">
        <v>-68.746546130000013</v>
      </c>
      <c r="L16" s="102">
        <v>1.6014236072304271E-2</v>
      </c>
    </row>
    <row r="17" spans="2:12" x14ac:dyDescent="0.2">
      <c r="B17" s="67" t="s">
        <v>31</v>
      </c>
      <c r="C17" s="153">
        <v>322.35075755000003</v>
      </c>
      <c r="D17" s="153">
        <v>333.15051533000002</v>
      </c>
      <c r="E17" s="94">
        <v>3.3503125173592441E-2</v>
      </c>
      <c r="F17" s="153">
        <v>10.799757779999993</v>
      </c>
      <c r="G17" s="65">
        <v>1.3515001514480122E-2</v>
      </c>
      <c r="H17" s="153">
        <v>142.13714498000002</v>
      </c>
      <c r="I17" s="153">
        <v>119.15574646</v>
      </c>
      <c r="J17" s="94">
        <v>-0.1616846780145591</v>
      </c>
      <c r="K17" s="113">
        <v>-22.981398520000013</v>
      </c>
      <c r="L17" s="114">
        <v>1.4985300156061294E-2</v>
      </c>
    </row>
    <row r="18" spans="2:12" x14ac:dyDescent="0.2">
      <c r="B18" s="68" t="s">
        <v>33</v>
      </c>
      <c r="C18" s="154">
        <v>220.6497563456976</v>
      </c>
      <c r="D18" s="154">
        <v>326.38937623504501</v>
      </c>
      <c r="E18" s="69">
        <v>0.47921929142619324</v>
      </c>
      <c r="F18" s="154">
        <v>105.73961988934741</v>
      </c>
      <c r="G18" s="102">
        <v>1.324072066872662E-2</v>
      </c>
      <c r="H18" s="154">
        <v>76.672777843783706</v>
      </c>
      <c r="I18" s="154">
        <v>113.279809070045</v>
      </c>
      <c r="J18" s="69">
        <v>0.47744495837683076</v>
      </c>
      <c r="K18" s="95">
        <v>36.607031226261299</v>
      </c>
      <c r="L18" s="102">
        <v>1.4246328783696489E-2</v>
      </c>
    </row>
    <row r="19" spans="2:12" x14ac:dyDescent="0.2">
      <c r="B19" s="67" t="s">
        <v>28</v>
      </c>
      <c r="C19" s="153">
        <v>333.13543969999995</v>
      </c>
      <c r="D19" s="153">
        <v>271.33150939999996</v>
      </c>
      <c r="E19" s="94">
        <v>-0.18552193172739762</v>
      </c>
      <c r="F19" s="153">
        <v>-61.80393029999999</v>
      </c>
      <c r="G19" s="65">
        <v>1.1007174210235903E-2</v>
      </c>
      <c r="H19" s="153">
        <v>111.79186593999999</v>
      </c>
      <c r="I19" s="153">
        <v>104.70076714</v>
      </c>
      <c r="J19" s="94">
        <v>-6.3431258977338034E-2</v>
      </c>
      <c r="K19" s="113">
        <v>-7.0910987999999975</v>
      </c>
      <c r="L19" s="114">
        <v>1.3167408780318249E-2</v>
      </c>
    </row>
    <row r="20" spans="2:12" x14ac:dyDescent="0.2">
      <c r="B20" s="68" t="s">
        <v>29</v>
      </c>
      <c r="C20" s="154">
        <v>287.74202793252181</v>
      </c>
      <c r="D20" s="154">
        <v>286.8240942530399</v>
      </c>
      <c r="E20" s="69">
        <v>-3.1901272333326736E-3</v>
      </c>
      <c r="F20" s="154">
        <v>-0.91793367948190507</v>
      </c>
      <c r="G20" s="102">
        <v>1.1635665832242384E-2</v>
      </c>
      <c r="H20" s="154">
        <v>104.64095963630081</v>
      </c>
      <c r="I20" s="154">
        <v>96.156858820039901</v>
      </c>
      <c r="J20" s="69">
        <v>-8.1078201554620533E-2</v>
      </c>
      <c r="K20" s="155">
        <v>-8.4841008162609057</v>
      </c>
      <c r="L20" s="102">
        <v>1.2092907260381472E-2</v>
      </c>
    </row>
    <row r="21" spans="2:12" x14ac:dyDescent="0.2">
      <c r="B21" s="67" t="s">
        <v>18</v>
      </c>
      <c r="C21" s="153">
        <v>275.51476851000007</v>
      </c>
      <c r="D21" s="153">
        <v>286.37796129999998</v>
      </c>
      <c r="E21" s="94">
        <v>3.9428713200198695E-2</v>
      </c>
      <c r="F21" s="153">
        <v>10.863192789999914</v>
      </c>
      <c r="G21" s="65">
        <v>1.1617567443500522E-2</v>
      </c>
      <c r="H21" s="153">
        <v>97.95964367000002</v>
      </c>
      <c r="I21" s="153">
        <v>90.500895099999994</v>
      </c>
      <c r="J21" s="94">
        <v>-7.6141034109174277E-2</v>
      </c>
      <c r="K21" s="113">
        <v>-7.4587485700000258</v>
      </c>
      <c r="L21" s="114">
        <v>1.1381600281619492E-2</v>
      </c>
    </row>
    <row r="22" spans="2:12" x14ac:dyDescent="0.2">
      <c r="B22" s="68" t="s">
        <v>30</v>
      </c>
      <c r="C22" s="154">
        <v>183.23190642</v>
      </c>
      <c r="D22" s="154">
        <v>191.60837217</v>
      </c>
      <c r="E22" s="69">
        <v>4.5715104501503401E-2</v>
      </c>
      <c r="F22" s="154">
        <v>8.3764657499999942</v>
      </c>
      <c r="G22" s="102">
        <v>7.7730254671811699E-3</v>
      </c>
      <c r="H22" s="154">
        <v>62.0024601</v>
      </c>
      <c r="I22" s="154">
        <v>63.704997280000001</v>
      </c>
      <c r="J22" s="69">
        <v>2.7459187542785868E-2</v>
      </c>
      <c r="K22" s="95">
        <v>1.7025371800000002</v>
      </c>
      <c r="L22" s="102">
        <v>8.0116866709599756E-3</v>
      </c>
    </row>
    <row r="23" spans="2:12" x14ac:dyDescent="0.2">
      <c r="B23" s="67" t="s">
        <v>203</v>
      </c>
      <c r="C23" s="153">
        <v>97.294251540000005</v>
      </c>
      <c r="D23" s="153">
        <v>141.28421752</v>
      </c>
      <c r="E23" s="94">
        <v>0.45213324820032819</v>
      </c>
      <c r="F23" s="153">
        <v>43.989965979999994</v>
      </c>
      <c r="G23" s="65">
        <v>5.7315127123952958E-3</v>
      </c>
      <c r="H23" s="153">
        <v>34.93167038</v>
      </c>
      <c r="I23" s="153">
        <v>53.734901139999998</v>
      </c>
      <c r="J23" s="94">
        <v>0.53828604688671633</v>
      </c>
      <c r="K23" s="113">
        <v>18.803230759999998</v>
      </c>
      <c r="L23" s="114">
        <v>6.7578244974487497E-3</v>
      </c>
    </row>
    <row r="24" spans="2:12" x14ac:dyDescent="0.2">
      <c r="B24" s="68" t="s">
        <v>37</v>
      </c>
      <c r="C24" s="154">
        <v>195.50521735000001</v>
      </c>
      <c r="D24" s="154">
        <v>163.62978627000001</v>
      </c>
      <c r="E24" s="69">
        <v>-0.16304133215501626</v>
      </c>
      <c r="F24" s="154">
        <v>-31.875431079999998</v>
      </c>
      <c r="G24" s="102">
        <v>6.6380110715499423E-3</v>
      </c>
      <c r="H24" s="154">
        <v>64.345965420000013</v>
      </c>
      <c r="I24" s="154">
        <v>50.3720626</v>
      </c>
      <c r="J24" s="69">
        <v>-0.21716828287196144</v>
      </c>
      <c r="K24" s="95">
        <v>-13.973902820000013</v>
      </c>
      <c r="L24" s="102">
        <v>6.3349062044129401E-3</v>
      </c>
    </row>
    <row r="25" spans="2:12" x14ac:dyDescent="0.2">
      <c r="B25" s="67" t="s">
        <v>34</v>
      </c>
      <c r="C25" s="153">
        <v>129.54696753000002</v>
      </c>
      <c r="D25" s="153">
        <v>119.39664916</v>
      </c>
      <c r="E25" s="94">
        <v>-7.8352419694034503E-2</v>
      </c>
      <c r="F25" s="153">
        <v>-10.150318370000022</v>
      </c>
      <c r="G25" s="65">
        <v>4.8435941713098228E-3</v>
      </c>
      <c r="H25" s="153">
        <v>55.565085530000005</v>
      </c>
      <c r="I25" s="153">
        <v>42.27068697</v>
      </c>
      <c r="J25" s="94">
        <v>-0.23925813185012124</v>
      </c>
      <c r="K25" s="113">
        <v>-13.294398560000005</v>
      </c>
      <c r="L25" s="114">
        <v>5.3160586112479388E-3</v>
      </c>
    </row>
    <row r="26" spans="2:12" x14ac:dyDescent="0.2">
      <c r="B26" s="68" t="s">
        <v>45</v>
      </c>
      <c r="C26" s="154">
        <v>124.28435957430239</v>
      </c>
      <c r="D26" s="154">
        <v>124.0593005739548</v>
      </c>
      <c r="E26" s="69">
        <v>-1.8108392811327922E-3</v>
      </c>
      <c r="F26" s="154">
        <v>-0.22505900034758497</v>
      </c>
      <c r="G26" s="102">
        <v>5.0327451346774531E-3</v>
      </c>
      <c r="H26" s="154">
        <v>54.858669816216299</v>
      </c>
      <c r="I26" s="154">
        <v>40.7995918399548</v>
      </c>
      <c r="J26" s="69">
        <v>-0.25627814205778676</v>
      </c>
      <c r="K26" s="95">
        <v>-14.059077976261499</v>
      </c>
      <c r="L26" s="102">
        <v>5.1310503112978589E-3</v>
      </c>
    </row>
    <row r="27" spans="2:12" x14ac:dyDescent="0.2">
      <c r="B27" s="67" t="s">
        <v>202</v>
      </c>
      <c r="C27" s="153">
        <v>99.356320499999981</v>
      </c>
      <c r="D27" s="153">
        <v>117.90953669999999</v>
      </c>
      <c r="E27" s="94">
        <v>0.18673413132282835</v>
      </c>
      <c r="F27" s="153">
        <v>18.553216200000008</v>
      </c>
      <c r="G27" s="65">
        <v>4.7832661026913663E-3</v>
      </c>
      <c r="H27" s="153">
        <v>36.331695499999995</v>
      </c>
      <c r="I27" s="153">
        <v>37.50311799</v>
      </c>
      <c r="J27" s="94">
        <v>3.2242439387393906E-2</v>
      </c>
      <c r="K27" s="113">
        <v>1.1714224900000048</v>
      </c>
      <c r="L27" s="114">
        <v>4.7164781939995756E-3</v>
      </c>
    </row>
    <row r="28" spans="2:12" x14ac:dyDescent="0.2">
      <c r="B28" s="68" t="s">
        <v>38</v>
      </c>
      <c r="C28" s="154">
        <v>134.59085188778332</v>
      </c>
      <c r="D28" s="154">
        <v>109.97292349840751</v>
      </c>
      <c r="E28" s="69">
        <v>-0.18290937343870362</v>
      </c>
      <c r="F28" s="154">
        <v>-24.617928389375805</v>
      </c>
      <c r="G28" s="102">
        <v>4.4612995004992117E-3</v>
      </c>
      <c r="H28" s="154">
        <v>62.350257582804566</v>
      </c>
      <c r="I28" s="154">
        <v>35.075223965407503</v>
      </c>
      <c r="J28" s="69">
        <v>-0.43744861167853755</v>
      </c>
      <c r="K28" s="95">
        <v>-27.275033617397064</v>
      </c>
      <c r="L28" s="102">
        <v>4.4111406690666953E-3</v>
      </c>
    </row>
    <row r="29" spans="2:12" x14ac:dyDescent="0.2">
      <c r="B29" s="67" t="s">
        <v>199</v>
      </c>
      <c r="C29" s="153">
        <v>119.88581602154275</v>
      </c>
      <c r="D29" s="153">
        <v>91.727195609999995</v>
      </c>
      <c r="E29" s="94">
        <v>-0.23487866493299614</v>
      </c>
      <c r="F29" s="153">
        <v>-28.158620411542756</v>
      </c>
      <c r="G29" s="65">
        <v>3.7211204261839263E-3</v>
      </c>
      <c r="H29" s="153">
        <v>58.429732569999999</v>
      </c>
      <c r="I29" s="153">
        <v>35.02453371</v>
      </c>
      <c r="J29" s="94">
        <v>-0.40057001513673018</v>
      </c>
      <c r="K29" s="113">
        <v>-23.405198859999999</v>
      </c>
      <c r="L29" s="114">
        <v>4.4047657462045076E-3</v>
      </c>
    </row>
    <row r="30" spans="2:12" x14ac:dyDescent="0.2">
      <c r="B30" s="68" t="s">
        <v>207</v>
      </c>
      <c r="C30" s="154">
        <v>39.213082989999997</v>
      </c>
      <c r="D30" s="154">
        <v>90.059024410000006</v>
      </c>
      <c r="E30" s="69">
        <v>1.2966575832093232</v>
      </c>
      <c r="F30" s="154">
        <v>50.84594142000001</v>
      </c>
      <c r="G30" s="102">
        <v>3.6534473017042005E-3</v>
      </c>
      <c r="H30" s="154">
        <v>13.292938919999999</v>
      </c>
      <c r="I30" s="154">
        <v>35.020330430000001</v>
      </c>
      <c r="J30" s="69">
        <v>1.634506232275684</v>
      </c>
      <c r="K30" s="95">
        <v>21.727391510000004</v>
      </c>
      <c r="L30" s="102">
        <v>4.4042371320645165E-3</v>
      </c>
    </row>
    <row r="31" spans="2:12" x14ac:dyDescent="0.2">
      <c r="B31" s="67" t="s">
        <v>40</v>
      </c>
      <c r="C31" s="153">
        <v>129.566977372927</v>
      </c>
      <c r="D31" s="153">
        <v>100.06863072234999</v>
      </c>
      <c r="E31" s="94">
        <v>-0.22766871041278669</v>
      </c>
      <c r="F31" s="153">
        <v>-29.498346650577005</v>
      </c>
      <c r="G31" s="65">
        <v>4.0595095415802496E-3</v>
      </c>
      <c r="H31" s="153">
        <v>46.395366840879021</v>
      </c>
      <c r="I31" s="153">
        <v>34.60992315835</v>
      </c>
      <c r="J31" s="94">
        <v>-0.25402199583741303</v>
      </c>
      <c r="K31" s="113">
        <v>-11.785443682529021</v>
      </c>
      <c r="L31" s="114">
        <v>4.3526233716323246E-3</v>
      </c>
    </row>
    <row r="32" spans="2:12" x14ac:dyDescent="0.2">
      <c r="B32" s="68" t="s">
        <v>196</v>
      </c>
      <c r="C32" s="154">
        <v>316.2440031229408</v>
      </c>
      <c r="D32" s="154">
        <v>378.96059224393298</v>
      </c>
      <c r="E32" s="69">
        <v>0.19831708586300345</v>
      </c>
      <c r="F32" s="154">
        <v>62.716589120992182</v>
      </c>
      <c r="G32" s="102">
        <v>1.5373390531999686E-2</v>
      </c>
      <c r="H32" s="154">
        <v>25.901992879668452</v>
      </c>
      <c r="I32" s="154">
        <v>31.778227163933</v>
      </c>
      <c r="J32" s="69">
        <v>0.2268641764965138</v>
      </c>
      <c r="K32" s="95">
        <v>5.8762342842645481</v>
      </c>
      <c r="L32" s="102">
        <v>3.996502784185038E-3</v>
      </c>
    </row>
    <row r="33" spans="2:12" x14ac:dyDescent="0.2">
      <c r="B33" s="67" t="s">
        <v>200</v>
      </c>
      <c r="C33" s="153">
        <v>103.28680581457834</v>
      </c>
      <c r="D33" s="153">
        <v>97.710026962634799</v>
      </c>
      <c r="E33" s="94">
        <v>-5.3993138890896075E-2</v>
      </c>
      <c r="F33" s="153">
        <v>-5.5767788519435442</v>
      </c>
      <c r="G33" s="65">
        <v>3.9638274642074013E-3</v>
      </c>
      <c r="H33" s="153">
        <v>43.172661656437818</v>
      </c>
      <c r="I33" s="153">
        <v>31.418072052634798</v>
      </c>
      <c r="J33" s="94">
        <v>-0.27226928229128999</v>
      </c>
      <c r="K33" s="113">
        <v>-11.754589603803019</v>
      </c>
      <c r="L33" s="114">
        <v>3.9512088507753299E-3</v>
      </c>
    </row>
    <row r="34" spans="2:12" x14ac:dyDescent="0.2">
      <c r="B34" s="68" t="s">
        <v>201</v>
      </c>
      <c r="C34" s="154">
        <v>99.915829399999993</v>
      </c>
      <c r="D34" s="154">
        <v>98.568064980000003</v>
      </c>
      <c r="E34" s="69">
        <v>-1.3488997970525718E-2</v>
      </c>
      <c r="F34" s="154">
        <v>-1.3477644199999901</v>
      </c>
      <c r="G34" s="102">
        <v>3.9986357102420366E-3</v>
      </c>
      <c r="H34" s="154">
        <v>26.496604849999997</v>
      </c>
      <c r="I34" s="154">
        <v>31.10847888</v>
      </c>
      <c r="J34" s="69">
        <v>0.17405528202984111</v>
      </c>
      <c r="K34" s="95">
        <v>4.6118740300000027</v>
      </c>
      <c r="L34" s="102">
        <v>3.9122737028195647E-3</v>
      </c>
    </row>
    <row r="35" spans="2:12" x14ac:dyDescent="0.2">
      <c r="B35" s="67" t="s">
        <v>35</v>
      </c>
      <c r="C35" s="153">
        <v>53.135578312486857</v>
      </c>
      <c r="D35" s="153">
        <v>37.888926717080302</v>
      </c>
      <c r="E35" s="94">
        <v>-0.28693865917374595</v>
      </c>
      <c r="F35" s="153">
        <v>-15.246651595406554</v>
      </c>
      <c r="G35" s="65">
        <v>1.5370497069654545E-3</v>
      </c>
      <c r="H35" s="153">
        <v>39.97197582946756</v>
      </c>
      <c r="I35" s="153">
        <v>30.5728805829803</v>
      </c>
      <c r="J35" s="94">
        <v>-0.23514212273585422</v>
      </c>
      <c r="K35" s="113">
        <v>-9.3990952464872599</v>
      </c>
      <c r="L35" s="114">
        <v>3.8449156317037097E-3</v>
      </c>
    </row>
    <row r="36" spans="2:12" x14ac:dyDescent="0.2">
      <c r="B36" s="68" t="s">
        <v>197</v>
      </c>
      <c r="C36" s="154">
        <v>172.84472435999999</v>
      </c>
      <c r="D36" s="154">
        <v>117.41273098000001</v>
      </c>
      <c r="E36" s="69">
        <v>-0.32070399362925617</v>
      </c>
      <c r="F36" s="154">
        <v>-55.43199337999998</v>
      </c>
      <c r="G36" s="102">
        <v>4.7631120589506524E-3</v>
      </c>
      <c r="H36" s="154">
        <v>65.060539759999998</v>
      </c>
      <c r="I36" s="154">
        <v>28.09267504</v>
      </c>
      <c r="J36" s="69">
        <v>-0.56820716299572238</v>
      </c>
      <c r="K36" s="95">
        <v>-36.967864719999994</v>
      </c>
      <c r="L36" s="102">
        <v>3.5329992901551852E-3</v>
      </c>
    </row>
    <row r="37" spans="2:12" x14ac:dyDescent="0.2">
      <c r="B37" s="67" t="s">
        <v>198</v>
      </c>
      <c r="C37" s="153">
        <v>146.59042940283507</v>
      </c>
      <c r="D37" s="153">
        <v>89.295674415000008</v>
      </c>
      <c r="E37" s="94">
        <v>-0.39084921997456801</v>
      </c>
      <c r="F37" s="153">
        <v>-57.294754987835063</v>
      </c>
      <c r="G37" s="65">
        <v>3.6224802887062338E-3</v>
      </c>
      <c r="H37" s="153">
        <v>42.257176010000002</v>
      </c>
      <c r="I37" s="153">
        <v>26.692490549999999</v>
      </c>
      <c r="J37" s="94">
        <v>-0.36833236220794019</v>
      </c>
      <c r="K37" s="113">
        <v>-15.564685460000003</v>
      </c>
      <c r="L37" s="114">
        <v>3.3569088750483047E-3</v>
      </c>
    </row>
    <row r="38" spans="2:12" x14ac:dyDescent="0.2">
      <c r="B38" s="68" t="s">
        <v>43</v>
      </c>
      <c r="C38" s="154">
        <v>76.082817910000003</v>
      </c>
      <c r="D38" s="154">
        <v>62.012930470000001</v>
      </c>
      <c r="E38" s="69">
        <v>-0.18492857949403996</v>
      </c>
      <c r="F38" s="154">
        <v>-14.069887440000002</v>
      </c>
      <c r="G38" s="102">
        <v>2.5156942902796395E-3</v>
      </c>
      <c r="H38" s="154">
        <v>29.313285899999993</v>
      </c>
      <c r="I38" s="154">
        <v>25.348862329999999</v>
      </c>
      <c r="J38" s="69">
        <v>-0.13524323351276002</v>
      </c>
      <c r="K38" s="95">
        <v>-3.9644235699999939</v>
      </c>
      <c r="L38" s="102">
        <v>3.1879311062621937E-3</v>
      </c>
    </row>
    <row r="39" spans="2:12" x14ac:dyDescent="0.2">
      <c r="B39" s="67" t="s">
        <v>46</v>
      </c>
      <c r="C39" s="153">
        <v>101.74549884</v>
      </c>
      <c r="D39" s="153">
        <v>60.442999409999999</v>
      </c>
      <c r="E39" s="94">
        <v>-0.40593932803799304</v>
      </c>
      <c r="F39" s="153">
        <v>-41.302499429999997</v>
      </c>
      <c r="G39" s="65">
        <v>2.4520064984942585E-3</v>
      </c>
      <c r="H39" s="153">
        <v>44.294341450000005</v>
      </c>
      <c r="I39" s="153">
        <v>25.0395696</v>
      </c>
      <c r="J39" s="94">
        <v>-0.43470048813650441</v>
      </c>
      <c r="K39" s="113">
        <v>-19.254771850000004</v>
      </c>
      <c r="L39" s="114">
        <v>3.149033742661744E-3</v>
      </c>
    </row>
    <row r="40" spans="2:12" x14ac:dyDescent="0.2">
      <c r="B40" s="68" t="s">
        <v>44</v>
      </c>
      <c r="C40" s="154">
        <v>100.59116165</v>
      </c>
      <c r="D40" s="154">
        <v>74.544715929999995</v>
      </c>
      <c r="E40" s="69">
        <v>-0.2589337402288564</v>
      </c>
      <c r="F40" s="154">
        <v>-26.046445720000008</v>
      </c>
      <c r="G40" s="102">
        <v>3.0240744118090164E-3</v>
      </c>
      <c r="H40" s="154">
        <v>35.874017539999997</v>
      </c>
      <c r="I40" s="154">
        <v>23.15798264</v>
      </c>
      <c r="J40" s="69">
        <v>-0.35446364171008871</v>
      </c>
      <c r="K40" s="95">
        <v>-12.716034899999997</v>
      </c>
      <c r="L40" s="102">
        <v>2.9124010480329858E-3</v>
      </c>
    </row>
    <row r="41" spans="2:12" x14ac:dyDescent="0.2">
      <c r="B41" s="67" t="s">
        <v>41</v>
      </c>
      <c r="C41" s="153">
        <v>196.48614438999999</v>
      </c>
      <c r="D41" s="153">
        <v>112.03527256000001</v>
      </c>
      <c r="E41" s="94">
        <v>-0.42980573562671043</v>
      </c>
      <c r="F41" s="153">
        <v>-84.450871829999983</v>
      </c>
      <c r="G41" s="65">
        <v>4.5449633383389948E-3</v>
      </c>
      <c r="H41" s="153">
        <v>56.27996709</v>
      </c>
      <c r="I41" s="153">
        <v>23.145409310000002</v>
      </c>
      <c r="J41" s="94">
        <v>-0.58874515201853139</v>
      </c>
      <c r="K41" s="113">
        <v>-33.134557779999994</v>
      </c>
      <c r="L41" s="114">
        <v>2.9108197971944084E-3</v>
      </c>
    </row>
    <row r="42" spans="2:12" x14ac:dyDescent="0.2">
      <c r="B42" s="68" t="s">
        <v>52</v>
      </c>
      <c r="C42" s="154">
        <v>47.916106137164874</v>
      </c>
      <c r="D42" s="154">
        <v>40.667208516958198</v>
      </c>
      <c r="E42" s="69">
        <v>-0.15128311134999051</v>
      </c>
      <c r="F42" s="154">
        <v>-7.2488976202066766</v>
      </c>
      <c r="G42" s="102">
        <v>1.649756969914782E-3</v>
      </c>
      <c r="H42" s="154">
        <v>28.212678270256575</v>
      </c>
      <c r="I42" s="154">
        <v>22.972306012558199</v>
      </c>
      <c r="J42" s="69">
        <v>-0.18574529534202633</v>
      </c>
      <c r="K42" s="95">
        <v>-5.2403722576983753</v>
      </c>
      <c r="L42" s="102">
        <v>2.8890499292087285E-3</v>
      </c>
    </row>
    <row r="43" spans="2:12" x14ac:dyDescent="0.2">
      <c r="B43" s="67" t="s">
        <v>204</v>
      </c>
      <c r="C43" s="153">
        <v>81.076097790000006</v>
      </c>
      <c r="D43" s="153">
        <v>82.362926940000008</v>
      </c>
      <c r="E43" s="94">
        <v>1.5871868344392803E-2</v>
      </c>
      <c r="F43" s="153">
        <v>1.2868291500000026</v>
      </c>
      <c r="G43" s="65">
        <v>3.3412377622424124E-3</v>
      </c>
      <c r="H43" s="153">
        <v>30.192227849999998</v>
      </c>
      <c r="I43" s="153">
        <v>22.856797310000001</v>
      </c>
      <c r="J43" s="94">
        <v>-0.24295757757405756</v>
      </c>
      <c r="K43" s="113">
        <v>-7.3354305399999973</v>
      </c>
      <c r="L43" s="114">
        <v>2.8745232896642994E-3</v>
      </c>
    </row>
    <row r="44" spans="2:12" x14ac:dyDescent="0.2">
      <c r="B44" s="68" t="s">
        <v>42</v>
      </c>
      <c r="C44" s="154">
        <v>70.832827740000013</v>
      </c>
      <c r="D44" s="154">
        <v>70.56077006000001</v>
      </c>
      <c r="E44" s="69">
        <v>-3.8408417209973011E-3</v>
      </c>
      <c r="F44" s="154">
        <v>-0.27205768000000319</v>
      </c>
      <c r="G44" s="102">
        <v>2.8624566685096467E-3</v>
      </c>
      <c r="H44" s="154">
        <v>31.434015090000006</v>
      </c>
      <c r="I44" s="154">
        <v>22.226569300000001</v>
      </c>
      <c r="J44" s="69">
        <v>-0.29291344944760611</v>
      </c>
      <c r="K44" s="95">
        <v>-9.2074457900000048</v>
      </c>
      <c r="L44" s="102">
        <v>2.7952643686539095E-3</v>
      </c>
    </row>
    <row r="45" spans="2:12" x14ac:dyDescent="0.2">
      <c r="B45" s="67" t="s">
        <v>36</v>
      </c>
      <c r="C45" s="153">
        <v>89.218911990622473</v>
      </c>
      <c r="D45" s="153">
        <v>75.097240993440892</v>
      </c>
      <c r="E45" s="94">
        <v>-0.15828113885389983</v>
      </c>
      <c r="F45" s="153">
        <v>-14.121670997181582</v>
      </c>
      <c r="G45" s="65">
        <v>3.0464888362975845E-3</v>
      </c>
      <c r="H45" s="153">
        <v>34.311172916561532</v>
      </c>
      <c r="I45" s="153">
        <v>21.849557184440901</v>
      </c>
      <c r="J45" s="94">
        <v>-0.36319410480151726</v>
      </c>
      <c r="K45" s="113">
        <v>-12.461615732120631</v>
      </c>
      <c r="L45" s="114">
        <v>2.7478504596988649E-3</v>
      </c>
    </row>
    <row r="46" spans="2:12" x14ac:dyDescent="0.2">
      <c r="B46" s="68" t="s">
        <v>251</v>
      </c>
      <c r="C46" s="154">
        <v>326.04368316077125</v>
      </c>
      <c r="D46" s="154">
        <v>80.073278405578634</v>
      </c>
      <c r="E46" s="69">
        <v>-0.7544093551228388</v>
      </c>
      <c r="F46" s="154">
        <v>-245.97040475519262</v>
      </c>
      <c r="G46" s="102">
        <v>3.2483530089960303E-3</v>
      </c>
      <c r="H46" s="154">
        <v>197.3174217368078</v>
      </c>
      <c r="I46" s="154">
        <v>21.686729935939418</v>
      </c>
      <c r="J46" s="69">
        <v>-0.89009216852191442</v>
      </c>
      <c r="K46" s="95">
        <v>-175.63069180086839</v>
      </c>
      <c r="L46" s="102">
        <v>2.7273729312130741E-3</v>
      </c>
    </row>
    <row r="47" spans="2:12" x14ac:dyDescent="0.2">
      <c r="B47" s="67" t="s">
        <v>205</v>
      </c>
      <c r="C47" s="153">
        <v>71.105748999999989</v>
      </c>
      <c r="D47" s="153">
        <v>82.970743709999994</v>
      </c>
      <c r="E47" s="94">
        <v>0.16686407044246176</v>
      </c>
      <c r="F47" s="153">
        <v>11.864994710000005</v>
      </c>
      <c r="G47" s="65">
        <v>3.3658952194249095E-3</v>
      </c>
      <c r="H47" s="153">
        <v>16.261868620000001</v>
      </c>
      <c r="I47" s="153">
        <v>20.898174059999999</v>
      </c>
      <c r="J47" s="94">
        <v>0.28510287152965552</v>
      </c>
      <c r="K47" s="113">
        <v>4.6363054399999974</v>
      </c>
      <c r="L47" s="114">
        <v>2.6282023343946921E-3</v>
      </c>
    </row>
    <row r="48" spans="2:12" x14ac:dyDescent="0.2">
      <c r="B48" s="68" t="s">
        <v>24</v>
      </c>
      <c r="C48" s="154">
        <v>1820.054593388026</v>
      </c>
      <c r="D48" s="154">
        <v>2118.7078643218606</v>
      </c>
      <c r="E48" s="69">
        <v>0.16409028169748052</v>
      </c>
      <c r="F48" s="154">
        <v>298.65327093383462</v>
      </c>
      <c r="G48" s="102">
        <v>8.5950159694897485E-2</v>
      </c>
      <c r="H48" s="154">
        <v>7.6955542299999999</v>
      </c>
      <c r="I48" s="154">
        <v>18.429582371860899</v>
      </c>
      <c r="J48" s="69">
        <v>1.3948349684829524</v>
      </c>
      <c r="K48" s="95">
        <v>10.7340281418609</v>
      </c>
      <c r="L48" s="102">
        <v>2.3177465778866273E-3</v>
      </c>
    </row>
    <row r="49" spans="2:12" x14ac:dyDescent="0.2">
      <c r="B49" s="67" t="s">
        <v>49</v>
      </c>
      <c r="C49" s="153">
        <v>52.448891340000003</v>
      </c>
      <c r="D49" s="153">
        <v>41.021107049999998</v>
      </c>
      <c r="E49" s="94">
        <v>-0.21788419160129391</v>
      </c>
      <c r="F49" s="153">
        <v>-11.427784290000005</v>
      </c>
      <c r="G49" s="65">
        <v>1.6641136615299654E-3</v>
      </c>
      <c r="H49" s="153">
        <v>19.294629360000002</v>
      </c>
      <c r="I49" s="153">
        <v>18.041140460000001</v>
      </c>
      <c r="J49" s="94">
        <v>-6.4965689498997503E-2</v>
      </c>
      <c r="K49" s="113">
        <v>-1.2534889000000007</v>
      </c>
      <c r="L49" s="114">
        <v>2.2688952315154816E-3</v>
      </c>
    </row>
    <row r="50" spans="2:12" x14ac:dyDescent="0.2">
      <c r="B50" s="68" t="s">
        <v>206</v>
      </c>
      <c r="C50" s="154">
        <v>49.565278710000001</v>
      </c>
      <c r="D50" s="154">
        <v>59.362061369999999</v>
      </c>
      <c r="E50" s="69">
        <v>0.19765414247581869</v>
      </c>
      <c r="F50" s="154">
        <v>9.7967826599999981</v>
      </c>
      <c r="G50" s="102">
        <v>2.4081558106657003E-3</v>
      </c>
      <c r="H50" s="154">
        <v>11.24170312</v>
      </c>
      <c r="I50" s="154">
        <v>17.923227730000001</v>
      </c>
      <c r="J50" s="69">
        <v>0.59435163326035245</v>
      </c>
      <c r="K50" s="95">
        <v>6.6815246100000003</v>
      </c>
      <c r="L50" s="102">
        <v>2.2540662559623489E-3</v>
      </c>
    </row>
    <row r="51" spans="2:12" x14ac:dyDescent="0.2">
      <c r="B51" s="67" t="s">
        <v>50</v>
      </c>
      <c r="C51" s="153">
        <v>53.704332959999995</v>
      </c>
      <c r="D51" s="153">
        <v>57.398314899999995</v>
      </c>
      <c r="E51" s="94">
        <v>6.8783685345302548E-2</v>
      </c>
      <c r="F51" s="153">
        <v>3.6939819400000005</v>
      </c>
      <c r="G51" s="65">
        <v>2.3284920091860119E-3</v>
      </c>
      <c r="H51" s="153">
        <v>13.159574589999998</v>
      </c>
      <c r="I51" s="153">
        <v>17.140753879999998</v>
      </c>
      <c r="J51" s="94">
        <v>0.30253100225787777</v>
      </c>
      <c r="K51" s="113">
        <v>3.98117929</v>
      </c>
      <c r="L51" s="114">
        <v>2.1556605486853179E-3</v>
      </c>
    </row>
    <row r="52" spans="2:12" x14ac:dyDescent="0.2">
      <c r="B52" s="68" t="s">
        <v>39</v>
      </c>
      <c r="C52" s="154">
        <v>67.728122069999998</v>
      </c>
      <c r="D52" s="154">
        <v>65.450208009999997</v>
      </c>
      <c r="E52" s="69">
        <v>-3.3633208634452849E-2</v>
      </c>
      <c r="F52" s="154">
        <v>-2.2779140600000005</v>
      </c>
      <c r="G52" s="102">
        <v>2.6551352006824736E-3</v>
      </c>
      <c r="H52" s="154">
        <v>25.201678359999999</v>
      </c>
      <c r="I52" s="154">
        <v>17.034407380000001</v>
      </c>
      <c r="J52" s="69">
        <v>-0.32407647075454538</v>
      </c>
      <c r="K52" s="95">
        <v>-8.1672709799999978</v>
      </c>
      <c r="L52" s="102">
        <v>2.1422861687633095E-3</v>
      </c>
    </row>
    <row r="53" spans="2:12" x14ac:dyDescent="0.2">
      <c r="B53" s="67" t="s">
        <v>56</v>
      </c>
      <c r="C53" s="153">
        <v>35.777049150000003</v>
      </c>
      <c r="D53" s="153">
        <v>41.54430412</v>
      </c>
      <c r="E53" s="94">
        <v>0.16119985037949935</v>
      </c>
      <c r="F53" s="153">
        <v>5.7672549699999962</v>
      </c>
      <c r="G53" s="65">
        <v>1.6853383298646894E-3</v>
      </c>
      <c r="H53" s="153">
        <v>14.592738990000001</v>
      </c>
      <c r="I53" s="153">
        <v>16.491461659999999</v>
      </c>
      <c r="J53" s="94">
        <v>0.13011420757276193</v>
      </c>
      <c r="K53" s="113">
        <v>1.8987226699999979</v>
      </c>
      <c r="L53" s="114">
        <v>2.0740040688699557E-3</v>
      </c>
    </row>
    <row r="54" spans="2:12" x14ac:dyDescent="0.2">
      <c r="B54" s="68" t="s">
        <v>51</v>
      </c>
      <c r="C54" s="154">
        <v>34.781687489999996</v>
      </c>
      <c r="D54" s="154">
        <v>28.312700020000001</v>
      </c>
      <c r="E54" s="69">
        <v>-0.18598831560026752</v>
      </c>
      <c r="F54" s="154">
        <v>-6.4689874699999947</v>
      </c>
      <c r="G54" s="102">
        <v>1.148568487940935E-3</v>
      </c>
      <c r="H54" s="154">
        <v>20.072825739999999</v>
      </c>
      <c r="I54" s="154">
        <v>13.516182300000001</v>
      </c>
      <c r="J54" s="69">
        <v>-0.32664277192096014</v>
      </c>
      <c r="K54" s="95">
        <v>-6.5566434399999984</v>
      </c>
      <c r="L54" s="102">
        <v>1.6998261078204563E-3</v>
      </c>
    </row>
    <row r="55" spans="2:12" x14ac:dyDescent="0.2">
      <c r="B55" s="67" t="s">
        <v>48</v>
      </c>
      <c r="C55" s="153">
        <v>48.85675796952016</v>
      </c>
      <c r="D55" s="153">
        <v>48.979286019204395</v>
      </c>
      <c r="E55" s="94">
        <v>2.5079038146713639E-3</v>
      </c>
      <c r="F55" s="153">
        <v>0.12252804968423447</v>
      </c>
      <c r="G55" s="65">
        <v>1.9869551276905793E-3</v>
      </c>
      <c r="H55" s="153">
        <v>12.389937134725326</v>
      </c>
      <c r="I55" s="153">
        <v>12.160713579204399</v>
      </c>
      <c r="J55" s="94">
        <v>-1.8500784388847391E-2</v>
      </c>
      <c r="K55" s="113">
        <v>-0.22922355552092633</v>
      </c>
      <c r="L55" s="114">
        <v>1.5293592504784714E-3</v>
      </c>
    </row>
    <row r="56" spans="2:12" x14ac:dyDescent="0.2">
      <c r="B56" s="68" t="s">
        <v>53</v>
      </c>
      <c r="C56" s="154">
        <v>53.824263040000005</v>
      </c>
      <c r="D56" s="154">
        <v>41.029104439999998</v>
      </c>
      <c r="E56" s="69">
        <v>-0.23772101794484701</v>
      </c>
      <c r="F56" s="154">
        <v>-12.795158600000008</v>
      </c>
      <c r="G56" s="102">
        <v>1.6644380936799647E-3</v>
      </c>
      <c r="H56" s="154">
        <v>16.261618739999999</v>
      </c>
      <c r="I56" s="154">
        <v>9.8222084899999995</v>
      </c>
      <c r="J56" s="69">
        <v>-0.39598826863161352</v>
      </c>
      <c r="K56" s="95">
        <v>-6.4394102499999999</v>
      </c>
      <c r="L56" s="102">
        <v>1.2352634832217186E-3</v>
      </c>
    </row>
    <row r="57" spans="2:12" x14ac:dyDescent="0.2">
      <c r="B57" s="67" t="s">
        <v>55</v>
      </c>
      <c r="C57" s="153">
        <v>43.515013250368213</v>
      </c>
      <c r="D57" s="153">
        <v>33.927277803554688</v>
      </c>
      <c r="E57" s="94">
        <v>-0.22033166786941971</v>
      </c>
      <c r="F57" s="153">
        <v>-9.5877354468135252</v>
      </c>
      <c r="G57" s="65">
        <v>1.3763364899587154E-3</v>
      </c>
      <c r="H57" s="153">
        <v>15.295081606897774</v>
      </c>
      <c r="I57" s="153">
        <v>8.0361943685546908</v>
      </c>
      <c r="J57" s="94">
        <v>-0.47458963769565443</v>
      </c>
      <c r="K57" s="113">
        <v>-7.2588872383430836</v>
      </c>
      <c r="L57" s="114">
        <v>1.010650248124353E-3</v>
      </c>
    </row>
    <row r="58" spans="2:12" x14ac:dyDescent="0.2">
      <c r="B58" s="68" t="s">
        <v>59</v>
      </c>
      <c r="C58" s="154">
        <v>15.637272140000002</v>
      </c>
      <c r="D58" s="154">
        <v>21.383279770000001</v>
      </c>
      <c r="E58" s="69">
        <v>0.36745588223803849</v>
      </c>
      <c r="F58" s="154">
        <v>5.7460076299999994</v>
      </c>
      <c r="G58" s="69">
        <v>8.6746093785819325E-4</v>
      </c>
      <c r="H58" s="154">
        <v>3.5187852500000001</v>
      </c>
      <c r="I58" s="154">
        <v>6.5651416200000003</v>
      </c>
      <c r="J58" s="69">
        <v>0.86574091726683244</v>
      </c>
      <c r="K58" s="95">
        <v>3.0463563700000003</v>
      </c>
      <c r="L58" s="69">
        <v>8.2564727816779185E-4</v>
      </c>
    </row>
    <row r="59" spans="2:12" x14ac:dyDescent="0.2">
      <c r="B59" s="67" t="s">
        <v>58</v>
      </c>
      <c r="C59" s="153">
        <v>11.023296041268972</v>
      </c>
      <c r="D59" s="153">
        <v>16.156508578098943</v>
      </c>
      <c r="E59" s="94">
        <v>0.46566948012756537</v>
      </c>
      <c r="F59" s="153">
        <v>5.133212536829971</v>
      </c>
      <c r="G59" s="78">
        <v>6.5542518427572592E-4</v>
      </c>
      <c r="H59" s="153">
        <v>5.7002246312689717</v>
      </c>
      <c r="I59" s="153">
        <v>6.4150968680989404</v>
      </c>
      <c r="J59" s="94">
        <v>0.12541123956913691</v>
      </c>
      <c r="K59" s="113">
        <v>0.7148722368299687</v>
      </c>
      <c r="L59" s="115">
        <v>8.0677730579231828E-4</v>
      </c>
    </row>
    <row r="60" spans="2:12" x14ac:dyDescent="0.2">
      <c r="B60" s="68" t="s">
        <v>57</v>
      </c>
      <c r="C60" s="154">
        <v>23.66353136871513</v>
      </c>
      <c r="D60" s="154">
        <v>6.0590492122068795</v>
      </c>
      <c r="E60" s="69">
        <v>-0.74394991526001175</v>
      </c>
      <c r="F60" s="154">
        <v>-17.604482156508251</v>
      </c>
      <c r="G60" s="69">
        <v>2.4579898727808332E-4</v>
      </c>
      <c r="H60" s="154">
        <v>21.242520681624889</v>
      </c>
      <c r="I60" s="154">
        <v>4.93344363020688</v>
      </c>
      <c r="J60" s="69">
        <v>-0.7677562044473194</v>
      </c>
      <c r="K60" s="95">
        <v>-16.309077051418008</v>
      </c>
      <c r="L60" s="69">
        <v>6.2044119396689279E-4</v>
      </c>
    </row>
    <row r="61" spans="2:12" x14ac:dyDescent="0.2">
      <c r="B61" s="67" t="s">
        <v>252</v>
      </c>
      <c r="C61" s="153">
        <v>424.41509590999999</v>
      </c>
      <c r="D61" s="153">
        <v>5.7279242999999997</v>
      </c>
      <c r="E61" s="94">
        <v>-0.98650395719850958</v>
      </c>
      <c r="F61" s="153">
        <v>-418.68717161000001</v>
      </c>
      <c r="G61" s="78">
        <v>2.3236615891963024E-4</v>
      </c>
      <c r="H61" s="153">
        <v>0</v>
      </c>
      <c r="I61" s="153">
        <v>3.0823423499999998</v>
      </c>
      <c r="J61" s="94" t="s">
        <v>241</v>
      </c>
      <c r="K61" s="113">
        <v>3.0823423499999998</v>
      </c>
      <c r="L61" s="115">
        <v>3.8764244839836602E-4</v>
      </c>
    </row>
    <row r="62" spans="2:12" x14ac:dyDescent="0.2">
      <c r="B62" s="157" t="s">
        <v>54</v>
      </c>
      <c r="C62" s="161">
        <v>44.790103359999996</v>
      </c>
      <c r="D62" s="161">
        <v>27.583119196234421</v>
      </c>
      <c r="E62" s="158">
        <v>-0.38416933369107498</v>
      </c>
      <c r="F62" s="161">
        <v>-17.206984163765576</v>
      </c>
      <c r="G62" s="162">
        <v>1.1189713974836069E-3</v>
      </c>
      <c r="H62" s="161">
        <v>8.1113689100000013</v>
      </c>
      <c r="I62" s="161">
        <v>3.02782601923442</v>
      </c>
      <c r="J62" s="158">
        <v>-0.62671824536280152</v>
      </c>
      <c r="K62" s="160">
        <v>-5.0835428907655817</v>
      </c>
      <c r="L62" s="163">
        <v>3.8078634951769998E-4</v>
      </c>
    </row>
    <row r="63" spans="2:12" x14ac:dyDescent="0.2">
      <c r="B63" s="157" t="s">
        <v>208</v>
      </c>
      <c r="C63" s="161">
        <v>3.240413474460087</v>
      </c>
      <c r="D63" s="161">
        <v>1.76982149675043</v>
      </c>
      <c r="E63" s="158">
        <v>-0.453828497289126</v>
      </c>
      <c r="F63" s="161">
        <v>-1.470591977709657</v>
      </c>
      <c r="G63" s="159">
        <v>7.1796797868520766E-5</v>
      </c>
      <c r="H63" s="161">
        <v>2.519660004460087</v>
      </c>
      <c r="I63" s="161">
        <v>1.53030107175043</v>
      </c>
      <c r="J63" s="158">
        <v>-0.39265572774040081</v>
      </c>
      <c r="K63" s="160">
        <v>-0.98935893270965702</v>
      </c>
      <c r="L63" s="163">
        <v>1.9245417506591383E-4</v>
      </c>
    </row>
    <row r="64" spans="2:12" ht="10.8" thickBot="1" x14ac:dyDescent="0.25">
      <c r="B64" s="18" t="s">
        <v>20</v>
      </c>
      <c r="C64" s="156">
        <v>25884.135823592755</v>
      </c>
      <c r="D64" s="156">
        <v>24650.42382518854</v>
      </c>
      <c r="E64" s="96">
        <v>-4.7662862179842058E-2</v>
      </c>
      <c r="F64" s="156">
        <v>-1233.7119984042147</v>
      </c>
      <c r="G64" s="164">
        <v>1</v>
      </c>
      <c r="H64" s="156">
        <v>9209.1886039898309</v>
      </c>
      <c r="I64" s="156">
        <v>7951.5088265885397</v>
      </c>
      <c r="J64" s="164">
        <v>-0.13656792487194891</v>
      </c>
      <c r="K64" s="165">
        <v>-1257.6797774012912</v>
      </c>
      <c r="L64" s="117">
        <v>1</v>
      </c>
    </row>
    <row r="66" spans="2:12" x14ac:dyDescent="0.2">
      <c r="B66" s="187" t="s">
        <v>176</v>
      </c>
      <c r="C66" s="187"/>
      <c r="D66" s="187"/>
      <c r="E66" s="187"/>
      <c r="F66" s="187"/>
      <c r="G66" s="187"/>
      <c r="H66" s="187"/>
      <c r="I66" s="187"/>
      <c r="J66" s="187"/>
      <c r="K66" s="187"/>
      <c r="L66" s="187"/>
    </row>
    <row r="67" spans="2:12" ht="27.75" customHeight="1" x14ac:dyDescent="0.2">
      <c r="B67" s="176" t="s">
        <v>175</v>
      </c>
      <c r="C67" s="176"/>
      <c r="D67" s="176"/>
      <c r="E67" s="176"/>
      <c r="F67" s="176"/>
      <c r="G67" s="176"/>
      <c r="H67" s="176"/>
      <c r="I67" s="176"/>
      <c r="J67" s="176"/>
      <c r="K67" s="176"/>
      <c r="L67" s="176"/>
    </row>
  </sheetData>
  <mergeCells count="7">
    <mergeCell ref="H6:L6"/>
    <mergeCell ref="B66:L66"/>
    <mergeCell ref="B67:L67"/>
    <mergeCell ref="B2:G2"/>
    <mergeCell ref="B3:G3"/>
    <mergeCell ref="C6:G6"/>
    <mergeCell ref="B6: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B4C31-631C-4AF5-83F4-2CFAECBC0335}">
  <sheetPr>
    <tabColor theme="9" tint="0.59999389629810485"/>
  </sheetPr>
  <dimension ref="A2:L54"/>
  <sheetViews>
    <sheetView showGridLines="0" workbookViewId="0">
      <selection activeCell="A2" sqref="A2"/>
    </sheetView>
  </sheetViews>
  <sheetFormatPr baseColWidth="10" defaultColWidth="11.44140625" defaultRowHeight="10.199999999999999" x14ac:dyDescent="0.2"/>
  <cols>
    <col min="1" max="1" width="11.44140625" style="23"/>
    <col min="2" max="2" width="39.44140625" style="23" bestFit="1" customWidth="1"/>
    <col min="3" max="3" width="11.44140625" style="23" customWidth="1"/>
    <col min="4" max="16384" width="11.44140625" style="23"/>
  </cols>
  <sheetData>
    <row r="2" spans="1:12" x14ac:dyDescent="0.2">
      <c r="A2" s="23" t="s">
        <v>4</v>
      </c>
      <c r="B2" s="176" t="s">
        <v>165</v>
      </c>
      <c r="C2" s="176"/>
      <c r="D2" s="176"/>
      <c r="E2" s="176"/>
      <c r="F2" s="176"/>
      <c r="G2" s="176"/>
    </row>
    <row r="3" spans="1:12" x14ac:dyDescent="0.2">
      <c r="B3" s="176" t="s">
        <v>161</v>
      </c>
      <c r="C3" s="176"/>
      <c r="D3" s="176"/>
      <c r="E3" s="176"/>
      <c r="F3" s="176"/>
      <c r="G3" s="176"/>
    </row>
    <row r="6" spans="1:12" ht="12.75" customHeight="1" x14ac:dyDescent="0.2">
      <c r="B6" s="201" t="s">
        <v>60</v>
      </c>
      <c r="C6" s="198" t="s">
        <v>249</v>
      </c>
      <c r="D6" s="199"/>
      <c r="E6" s="199"/>
      <c r="F6" s="199"/>
      <c r="G6" s="200"/>
      <c r="H6" s="195" t="s">
        <v>220</v>
      </c>
      <c r="I6" s="196"/>
      <c r="J6" s="196"/>
      <c r="K6" s="196"/>
      <c r="L6" s="197"/>
    </row>
    <row r="7" spans="1:12" ht="21" thickBot="1" x14ac:dyDescent="0.25">
      <c r="B7" s="202"/>
      <c r="C7" s="34">
        <f>+'Cuadro 3'!C7</f>
        <v>2023</v>
      </c>
      <c r="D7" s="34">
        <f>+'Cuadro 3'!D7</f>
        <v>2024</v>
      </c>
      <c r="E7" s="35" t="s">
        <v>244</v>
      </c>
      <c r="F7" s="34" t="s">
        <v>245</v>
      </c>
      <c r="G7" s="35" t="s">
        <v>246</v>
      </c>
      <c r="H7" s="111">
        <f>+C7</f>
        <v>2023</v>
      </c>
      <c r="I7" s="111">
        <f>+D7</f>
        <v>2024</v>
      </c>
      <c r="J7" s="112" t="str">
        <f>+E7</f>
        <v>% Var.
'2024/2023</v>
      </c>
      <c r="K7" s="111" t="str">
        <f>+F7</f>
        <v>US$ Dif.
'2024/2023</v>
      </c>
      <c r="L7" s="112" t="str">
        <f>+G7</f>
        <v>% Part.
2024</v>
      </c>
    </row>
    <row r="8" spans="1:12" ht="10.8" thickTop="1" x14ac:dyDescent="0.2">
      <c r="B8" s="33" t="s">
        <v>63</v>
      </c>
      <c r="C8" s="151">
        <v>1460.6597259999999</v>
      </c>
      <c r="D8" s="151">
        <v>1245.9298144100001</v>
      </c>
      <c r="E8" s="97">
        <v>-0.14700885344325554</v>
      </c>
      <c r="F8" s="151">
        <v>-214.7299115899998</v>
      </c>
      <c r="G8" s="75">
        <v>6.1923545231420386E-2</v>
      </c>
      <c r="H8" s="151">
        <v>665.65106772000001</v>
      </c>
      <c r="I8" s="151">
        <v>407.18995640999998</v>
      </c>
      <c r="J8" s="97">
        <v>-0.38828317694326797</v>
      </c>
      <c r="K8" s="98">
        <v>-258.46111131000004</v>
      </c>
      <c r="L8" s="75">
        <v>6.1364595319961128E-2</v>
      </c>
    </row>
    <row r="9" spans="1:12" x14ac:dyDescent="0.2">
      <c r="B9" s="24" t="s">
        <v>64</v>
      </c>
      <c r="C9" s="153">
        <v>1000.9726758916</v>
      </c>
      <c r="D9" s="153">
        <v>1059.9271592883063</v>
      </c>
      <c r="E9" s="94">
        <v>5.8897195514546308E-2</v>
      </c>
      <c r="F9" s="153">
        <v>58.954483396706223</v>
      </c>
      <c r="G9" s="65">
        <v>5.2679088846815186E-2</v>
      </c>
      <c r="H9" s="153">
        <v>334.23021831675032</v>
      </c>
      <c r="I9" s="153">
        <v>369.55410649098502</v>
      </c>
      <c r="J9" s="166">
        <v>0.1056872964752642</v>
      </c>
      <c r="K9" s="167">
        <v>35.323888174234696</v>
      </c>
      <c r="L9" s="114">
        <v>5.5692773941641821E-2</v>
      </c>
    </row>
    <row r="10" spans="1:12" x14ac:dyDescent="0.2">
      <c r="B10" s="33" t="s">
        <v>62</v>
      </c>
      <c r="C10" s="154">
        <v>1184.7584797188101</v>
      </c>
      <c r="D10" s="154">
        <v>1122.017729179822</v>
      </c>
      <c r="E10" s="69">
        <v>-5.2956574367696407E-2</v>
      </c>
      <c r="F10" s="154">
        <v>-62.740750538988095</v>
      </c>
      <c r="G10" s="102">
        <v>5.5765031705436521E-2</v>
      </c>
      <c r="H10" s="154">
        <v>423.13449885513495</v>
      </c>
      <c r="I10" s="154">
        <v>365.57330081699001</v>
      </c>
      <c r="J10" s="69">
        <v>-0.13603522802770018</v>
      </c>
      <c r="K10" s="95">
        <v>-57.561198038144937</v>
      </c>
      <c r="L10" s="102">
        <v>5.5092856076805925E-2</v>
      </c>
    </row>
    <row r="11" spans="1:12" x14ac:dyDescent="0.2">
      <c r="B11" s="24" t="s">
        <v>61</v>
      </c>
      <c r="C11" s="153">
        <v>1426.7143675829384</v>
      </c>
      <c r="D11" s="153">
        <v>1328.5826966864447</v>
      </c>
      <c r="E11" s="94">
        <v>-6.8781581742071496E-2</v>
      </c>
      <c r="F11" s="153">
        <v>-98.131670896493688</v>
      </c>
      <c r="G11" s="65">
        <v>6.6031448770574666E-2</v>
      </c>
      <c r="H11" s="153">
        <v>557.28964316899498</v>
      </c>
      <c r="I11" s="153">
        <v>305.817039928913</v>
      </c>
      <c r="J11" s="166">
        <v>-0.45124219752245476</v>
      </c>
      <c r="K11" s="167">
        <v>-251.47260324008198</v>
      </c>
      <c r="L11" s="114">
        <v>4.6087430698536914E-2</v>
      </c>
    </row>
    <row r="12" spans="1:12" x14ac:dyDescent="0.2">
      <c r="B12" s="33" t="s">
        <v>67</v>
      </c>
      <c r="C12" s="154">
        <v>756.56038036881614</v>
      </c>
      <c r="D12" s="154">
        <v>801.18720008543005</v>
      </c>
      <c r="E12" s="69">
        <v>5.8986461457126271E-2</v>
      </c>
      <c r="F12" s="154">
        <v>44.626819716613909</v>
      </c>
      <c r="G12" s="102">
        <v>3.9819539792310621E-2</v>
      </c>
      <c r="H12" s="154">
        <v>254.06390637460427</v>
      </c>
      <c r="I12" s="154">
        <v>273.000016387941</v>
      </c>
      <c r="J12" s="69">
        <v>7.4532861765167047E-2</v>
      </c>
      <c r="K12" s="95">
        <v>18.93611001333673</v>
      </c>
      <c r="L12" s="102">
        <v>4.1141819104989444E-2</v>
      </c>
    </row>
    <row r="13" spans="1:12" x14ac:dyDescent="0.2">
      <c r="B13" s="24" t="s">
        <v>65</v>
      </c>
      <c r="C13" s="153">
        <v>704.42308532467655</v>
      </c>
      <c r="D13" s="153">
        <v>717.3663007042162</v>
      </c>
      <c r="E13" s="94">
        <v>1.8374206707853613E-2</v>
      </c>
      <c r="F13" s="153">
        <v>12.943215379539652</v>
      </c>
      <c r="G13" s="65">
        <v>3.5653585021713168E-2</v>
      </c>
      <c r="H13" s="153">
        <v>268.59979859690401</v>
      </c>
      <c r="I13" s="153">
        <v>252.983786881767</v>
      </c>
      <c r="J13" s="94">
        <v>-5.8138583114026976E-2</v>
      </c>
      <c r="K13" s="113">
        <v>-15.616011715137006</v>
      </c>
      <c r="L13" s="114">
        <v>3.8125320775052568E-2</v>
      </c>
    </row>
    <row r="14" spans="1:12" x14ac:dyDescent="0.2">
      <c r="B14" s="33" t="s">
        <v>68</v>
      </c>
      <c r="C14" s="154">
        <v>769.03729871126484</v>
      </c>
      <c r="D14" s="154">
        <v>790.78554926047605</v>
      </c>
      <c r="E14" s="69">
        <v>2.8279838423515224E-2</v>
      </c>
      <c r="F14" s="154">
        <v>21.748250549211207</v>
      </c>
      <c r="G14" s="102">
        <v>3.9302570788205447E-2</v>
      </c>
      <c r="H14" s="154">
        <v>262.79232481234243</v>
      </c>
      <c r="I14" s="154">
        <v>249.422504611812</v>
      </c>
      <c r="J14" s="102">
        <v>-5.0875991945646404E-2</v>
      </c>
      <c r="K14" s="155">
        <v>-13.369820200530427</v>
      </c>
      <c r="L14" s="102">
        <v>3.7588626188470239E-2</v>
      </c>
    </row>
    <row r="15" spans="1:12" x14ac:dyDescent="0.2">
      <c r="B15" s="24" t="s">
        <v>66</v>
      </c>
      <c r="C15" s="153">
        <v>623.92750510816109</v>
      </c>
      <c r="D15" s="153">
        <v>540.87315849998981</v>
      </c>
      <c r="E15" s="94">
        <v>-0.1331153794762957</v>
      </c>
      <c r="F15" s="153">
        <v>-83.054346608171272</v>
      </c>
      <c r="G15" s="65">
        <v>2.6881757790422216E-2</v>
      </c>
      <c r="H15" s="153">
        <v>146.2408808713694</v>
      </c>
      <c r="I15" s="153">
        <v>192.33041393266299</v>
      </c>
      <c r="J15" s="166">
        <v>0.31516175768821464</v>
      </c>
      <c r="K15" s="167">
        <v>46.089533061293594</v>
      </c>
      <c r="L15" s="114">
        <v>2.8984698254233835E-2</v>
      </c>
    </row>
    <row r="16" spans="1:12" x14ac:dyDescent="0.2">
      <c r="B16" s="33" t="s">
        <v>71</v>
      </c>
      <c r="C16" s="154">
        <v>462.97240897000154</v>
      </c>
      <c r="D16" s="154">
        <v>484.57666383606522</v>
      </c>
      <c r="E16" s="69">
        <v>4.6664238402732927E-2</v>
      </c>
      <c r="F16" s="154">
        <v>21.604254866063684</v>
      </c>
      <c r="G16" s="102">
        <v>2.4083784346514578E-2</v>
      </c>
      <c r="H16" s="154">
        <v>162.60022738298278</v>
      </c>
      <c r="I16" s="154">
        <v>160.86834424482001</v>
      </c>
      <c r="J16" s="69">
        <v>-1.0651172916773088E-2</v>
      </c>
      <c r="K16" s="95">
        <v>-1.7318831381627717</v>
      </c>
      <c r="L16" s="102">
        <v>2.4243281763157813E-2</v>
      </c>
    </row>
    <row r="17" spans="2:12" x14ac:dyDescent="0.2">
      <c r="B17" s="24" t="s">
        <v>69</v>
      </c>
      <c r="C17" s="153">
        <v>593.82558023074148</v>
      </c>
      <c r="D17" s="153">
        <v>460.5128199871067</v>
      </c>
      <c r="E17" s="94">
        <v>-0.22449817704355834</v>
      </c>
      <c r="F17" s="153">
        <v>-133.31276024363478</v>
      </c>
      <c r="G17" s="65">
        <v>2.2887795209896596E-2</v>
      </c>
      <c r="H17" s="153">
        <v>140.09968351070859</v>
      </c>
      <c r="I17" s="153">
        <v>159.39163599633699</v>
      </c>
      <c r="J17" s="166">
        <v>0.13770161360966826</v>
      </c>
      <c r="K17" s="167">
        <v>19.2919524856284</v>
      </c>
      <c r="L17" s="114">
        <v>2.4020737953696643E-2</v>
      </c>
    </row>
    <row r="18" spans="2:12" x14ac:dyDescent="0.2">
      <c r="B18" s="33" t="s">
        <v>72</v>
      </c>
      <c r="C18" s="154">
        <v>381.75553332278986</v>
      </c>
      <c r="D18" s="154">
        <v>277.56111128176826</v>
      </c>
      <c r="E18" s="69">
        <v>-0.27293493596311802</v>
      </c>
      <c r="F18" s="154">
        <v>-104.1944220410216</v>
      </c>
      <c r="G18" s="102">
        <v>1.3794972903091588E-2</v>
      </c>
      <c r="H18" s="154">
        <v>167.22883699972627</v>
      </c>
      <c r="I18" s="154">
        <v>150.286612187918</v>
      </c>
      <c r="J18" s="69">
        <v>-0.10131162253933512</v>
      </c>
      <c r="K18" s="95">
        <v>-16.942224811808273</v>
      </c>
      <c r="L18" s="102">
        <v>2.2648586964737424E-2</v>
      </c>
    </row>
    <row r="19" spans="2:12" x14ac:dyDescent="0.2">
      <c r="B19" s="24" t="s">
        <v>79</v>
      </c>
      <c r="C19" s="153">
        <v>348.84258129280897</v>
      </c>
      <c r="D19" s="153">
        <v>365.1350255161056</v>
      </c>
      <c r="E19" s="94">
        <v>4.6704287541150746E-2</v>
      </c>
      <c r="F19" s="153">
        <v>16.292444223296627</v>
      </c>
      <c r="G19" s="65">
        <v>1.8147455022439925E-2</v>
      </c>
      <c r="H19" s="153">
        <v>126.00756938037128</v>
      </c>
      <c r="I19" s="153">
        <v>139.375734412908</v>
      </c>
      <c r="J19" s="94">
        <v>0.10609017456866465</v>
      </c>
      <c r="K19" s="113">
        <v>13.368165032536723</v>
      </c>
      <c r="L19" s="114">
        <v>2.1004289042578256E-2</v>
      </c>
    </row>
    <row r="20" spans="2:12" x14ac:dyDescent="0.2">
      <c r="B20" s="33" t="s">
        <v>74</v>
      </c>
      <c r="C20" s="154">
        <v>344.88742036894962</v>
      </c>
      <c r="D20" s="154">
        <v>357.62234453577042</v>
      </c>
      <c r="E20" s="69">
        <v>3.6924872914174012E-2</v>
      </c>
      <c r="F20" s="154">
        <v>12.734924166820804</v>
      </c>
      <c r="G20" s="102">
        <v>1.7774069752166645E-2</v>
      </c>
      <c r="H20" s="154">
        <v>117.27064445494793</v>
      </c>
      <c r="I20" s="154">
        <v>122.446966598491</v>
      </c>
      <c r="J20" s="69">
        <v>4.413996501512929E-2</v>
      </c>
      <c r="K20" s="95">
        <v>5.1763221435430751</v>
      </c>
      <c r="L20" s="102">
        <v>1.8453079294292404E-2</v>
      </c>
    </row>
    <row r="21" spans="2:12" x14ac:dyDescent="0.2">
      <c r="B21" s="24" t="s">
        <v>75</v>
      </c>
      <c r="C21" s="153">
        <v>311.23239662400641</v>
      </c>
      <c r="D21" s="153">
        <v>343.28289238203035</v>
      </c>
      <c r="E21" s="94">
        <v>0.10297930455081605</v>
      </c>
      <c r="F21" s="153">
        <v>32.050495758023942</v>
      </c>
      <c r="G21" s="65">
        <v>1.7061389387858651E-2</v>
      </c>
      <c r="H21" s="153">
        <v>111.89737735431883</v>
      </c>
      <c r="I21" s="153">
        <v>115.986267761653</v>
      </c>
      <c r="J21" s="166">
        <v>3.6541432015755326E-2</v>
      </c>
      <c r="K21" s="167">
        <v>4.0888904073341621</v>
      </c>
      <c r="L21" s="114">
        <v>1.7479435020003101E-2</v>
      </c>
    </row>
    <row r="22" spans="2:12" x14ac:dyDescent="0.2">
      <c r="B22" s="33" t="s">
        <v>91</v>
      </c>
      <c r="C22" s="154">
        <v>316.73781617999998</v>
      </c>
      <c r="D22" s="154">
        <v>280.58152961000002</v>
      </c>
      <c r="E22" s="69">
        <v>-0.11415209906433332</v>
      </c>
      <c r="F22" s="154">
        <v>-36.156286569999963</v>
      </c>
      <c r="G22" s="102">
        <v>1.3945089714490504E-2</v>
      </c>
      <c r="H22" s="154">
        <v>106.69545434</v>
      </c>
      <c r="I22" s="154">
        <v>96.726259369999994</v>
      </c>
      <c r="J22" s="69">
        <v>-9.3435985925246379E-2</v>
      </c>
      <c r="K22" s="95">
        <v>-9.9691949700000038</v>
      </c>
      <c r="L22" s="102">
        <v>1.4576901197133455E-2</v>
      </c>
    </row>
    <row r="23" spans="2:12" x14ac:dyDescent="0.2">
      <c r="B23" s="24" t="s">
        <v>83</v>
      </c>
      <c r="C23" s="153">
        <v>247.54976772160927</v>
      </c>
      <c r="D23" s="153">
        <v>247.27910354652278</v>
      </c>
      <c r="E23" s="94">
        <v>-1.0933727693530626E-3</v>
      </c>
      <c r="F23" s="153">
        <v>-0.27066417508649465</v>
      </c>
      <c r="G23" s="65">
        <v>1.2289936861731854E-2</v>
      </c>
      <c r="H23" s="153">
        <v>94.055683946467525</v>
      </c>
      <c r="I23" s="153">
        <v>93.583793228196598</v>
      </c>
      <c r="J23" s="94">
        <v>-5.0171419575185672E-3</v>
      </c>
      <c r="K23" s="113">
        <v>-0.47189071827092732</v>
      </c>
      <c r="L23" s="114">
        <v>1.4103323300471687E-2</v>
      </c>
    </row>
    <row r="24" spans="2:12" x14ac:dyDescent="0.2">
      <c r="B24" s="33" t="s">
        <v>82</v>
      </c>
      <c r="C24" s="154">
        <v>257.62219355831144</v>
      </c>
      <c r="D24" s="154">
        <v>223.71333157168752</v>
      </c>
      <c r="E24" s="69">
        <v>-0.13162244105707777</v>
      </c>
      <c r="F24" s="154">
        <v>-33.908861986623918</v>
      </c>
      <c r="G24" s="102">
        <v>1.1118702230439178E-2</v>
      </c>
      <c r="H24" s="154">
        <v>71.040844019472459</v>
      </c>
      <c r="I24" s="154">
        <v>93.026060764976904</v>
      </c>
      <c r="J24" s="102">
        <v>0.30947291025256174</v>
      </c>
      <c r="K24" s="155">
        <v>21.985216745504445</v>
      </c>
      <c r="L24" s="102">
        <v>1.4019271554195753E-2</v>
      </c>
    </row>
    <row r="25" spans="2:12" x14ac:dyDescent="0.2">
      <c r="B25" s="24" t="s">
        <v>78</v>
      </c>
      <c r="C25" s="153">
        <v>235.8565903614315</v>
      </c>
      <c r="D25" s="153">
        <v>274.77510363458998</v>
      </c>
      <c r="E25" s="94">
        <v>0.16500922536664731</v>
      </c>
      <c r="F25" s="153">
        <v>38.918513273158482</v>
      </c>
      <c r="G25" s="65">
        <v>1.365650645934827E-2</v>
      </c>
      <c r="H25" s="153">
        <v>56.821524427128416</v>
      </c>
      <c r="I25" s="153">
        <v>88.643979845321496</v>
      </c>
      <c r="J25" s="94">
        <v>0.56004226811979052</v>
      </c>
      <c r="K25" s="113">
        <v>31.82245541819308</v>
      </c>
      <c r="L25" s="114">
        <v>1.3358880456476199E-2</v>
      </c>
    </row>
    <row r="26" spans="2:12" x14ac:dyDescent="0.2">
      <c r="B26" s="33" t="s">
        <v>85</v>
      </c>
      <c r="C26" s="154">
        <v>256.50466618980153</v>
      </c>
      <c r="D26" s="154">
        <v>256.92674296264016</v>
      </c>
      <c r="E26" s="69">
        <v>1.6454935464071951E-3</v>
      </c>
      <c r="F26" s="154">
        <v>0.42207677283863632</v>
      </c>
      <c r="G26" s="102">
        <v>1.2769430994427667E-2</v>
      </c>
      <c r="H26" s="154">
        <v>94.491535442962402</v>
      </c>
      <c r="I26" s="154">
        <v>85.787304039988001</v>
      </c>
      <c r="J26" s="102">
        <v>-9.2116519878423508E-2</v>
      </c>
      <c r="K26" s="155">
        <v>-8.7042314029744006</v>
      </c>
      <c r="L26" s="102">
        <v>1.2928371913730844E-2</v>
      </c>
    </row>
    <row r="27" spans="2:12" x14ac:dyDescent="0.2">
      <c r="B27" s="24" t="s">
        <v>86</v>
      </c>
      <c r="C27" s="153">
        <v>242.83174463388116</v>
      </c>
      <c r="D27" s="153">
        <v>241.16933227357913</v>
      </c>
      <c r="E27" s="94">
        <v>-6.84594332099564E-3</v>
      </c>
      <c r="F27" s="153">
        <v>-1.662412360302028</v>
      </c>
      <c r="G27" s="65">
        <v>1.1986277142381678E-2</v>
      </c>
      <c r="H27" s="153">
        <v>80.195568367888754</v>
      </c>
      <c r="I27" s="153">
        <v>83.370548816906194</v>
      </c>
      <c r="J27" s="166">
        <v>3.959047256143311E-2</v>
      </c>
      <c r="K27" s="167">
        <v>3.1749804490174398</v>
      </c>
      <c r="L27" s="114">
        <v>1.2564160557538917E-2</v>
      </c>
    </row>
    <row r="28" spans="2:12" x14ac:dyDescent="0.2">
      <c r="B28" s="33" t="s">
        <v>92</v>
      </c>
      <c r="C28" s="154">
        <v>163.7914245220135</v>
      </c>
      <c r="D28" s="154">
        <v>203.34659346869319</v>
      </c>
      <c r="E28" s="69">
        <v>0.24149719108990042</v>
      </c>
      <c r="F28" s="154">
        <v>39.555168946679686</v>
      </c>
      <c r="G28" s="102">
        <v>1.0106461722546296E-2</v>
      </c>
      <c r="H28" s="154">
        <v>61.888943947425574</v>
      </c>
      <c r="I28" s="154">
        <v>79.544782060333901</v>
      </c>
      <c r="J28" s="69">
        <v>0.28528258824236685</v>
      </c>
      <c r="K28" s="95">
        <v>17.655838112908327</v>
      </c>
      <c r="L28" s="102">
        <v>1.1987607464541623E-2</v>
      </c>
    </row>
    <row r="29" spans="2:12" x14ac:dyDescent="0.2">
      <c r="B29" s="52" t="s">
        <v>73</v>
      </c>
      <c r="C29" s="153">
        <v>247.24799793613457</v>
      </c>
      <c r="D29" s="153">
        <v>202.16308220607718</v>
      </c>
      <c r="E29" s="94">
        <v>-0.18234693953600001</v>
      </c>
      <c r="F29" s="153">
        <v>-45.084915730057389</v>
      </c>
      <c r="G29" s="65">
        <v>1.004764042109345E-2</v>
      </c>
      <c r="H29" s="153">
        <v>69.994996743024871</v>
      </c>
      <c r="I29" s="153">
        <v>78.396760485988395</v>
      </c>
      <c r="J29" s="166">
        <v>0.12003377575413321</v>
      </c>
      <c r="K29" s="167">
        <v>8.4017637429635244</v>
      </c>
      <c r="L29" s="114">
        <v>1.1814597599687877E-2</v>
      </c>
    </row>
    <row r="30" spans="2:12" x14ac:dyDescent="0.2">
      <c r="B30" s="33" t="s">
        <v>77</v>
      </c>
      <c r="C30" s="154">
        <v>153.32377066311761</v>
      </c>
      <c r="D30" s="154">
        <v>180.56454650332637</v>
      </c>
      <c r="E30" s="69">
        <v>0.1776683140676345</v>
      </c>
      <c r="F30" s="154">
        <v>27.240775840208755</v>
      </c>
      <c r="G30" s="102">
        <v>8.9741787484910653E-3</v>
      </c>
      <c r="H30" s="154">
        <v>36.312995485957899</v>
      </c>
      <c r="I30" s="154">
        <v>69.965968148050095</v>
      </c>
      <c r="J30" s="69">
        <v>0.92674735894772642</v>
      </c>
      <c r="K30" s="95">
        <v>33.652972662092196</v>
      </c>
      <c r="L30" s="102">
        <v>1.0544055063213107E-2</v>
      </c>
    </row>
    <row r="31" spans="2:12" x14ac:dyDescent="0.2">
      <c r="B31" s="24" t="s">
        <v>80</v>
      </c>
      <c r="C31" s="153">
        <v>318.95554263684301</v>
      </c>
      <c r="D31" s="153">
        <v>227.52036289460588</v>
      </c>
      <c r="E31" s="94">
        <v>-0.28667060928407684</v>
      </c>
      <c r="F31" s="153">
        <v>-91.435179742237125</v>
      </c>
      <c r="G31" s="65">
        <v>1.1307914233872778E-2</v>
      </c>
      <c r="H31" s="153">
        <v>132.93645566896399</v>
      </c>
      <c r="I31" s="153">
        <v>69.859623689764106</v>
      </c>
      <c r="J31" s="166">
        <v>-0.47448859428201318</v>
      </c>
      <c r="K31" s="167">
        <v>-63.076831979199881</v>
      </c>
      <c r="L31" s="114">
        <v>1.0528028674191198E-2</v>
      </c>
    </row>
    <row r="32" spans="2:12" x14ac:dyDescent="0.2">
      <c r="B32" s="33" t="s">
        <v>89</v>
      </c>
      <c r="C32" s="154">
        <v>230.23028159136763</v>
      </c>
      <c r="D32" s="154">
        <v>195.69555157827327</v>
      </c>
      <c r="E32" s="69">
        <v>-0.15000081559379552</v>
      </c>
      <c r="F32" s="154">
        <v>-34.534730013094361</v>
      </c>
      <c r="G32" s="102">
        <v>9.7261998224863269E-3</v>
      </c>
      <c r="H32" s="154">
        <v>89.120088198033841</v>
      </c>
      <c r="I32" s="154">
        <v>66.274169056095701</v>
      </c>
      <c r="J32" s="102">
        <v>-0.25634982644061344</v>
      </c>
      <c r="K32" s="155">
        <v>-22.84591914193814</v>
      </c>
      <c r="L32" s="102">
        <v>9.9876912489438949E-3</v>
      </c>
    </row>
    <row r="33" spans="2:12" x14ac:dyDescent="0.2">
      <c r="B33" s="24" t="s">
        <v>87</v>
      </c>
      <c r="C33" s="153">
        <v>136.37015823467854</v>
      </c>
      <c r="D33" s="153">
        <v>170.10164306953834</v>
      </c>
      <c r="E33" s="94">
        <v>0.2473523919860201</v>
      </c>
      <c r="F33" s="153">
        <v>33.731484834859799</v>
      </c>
      <c r="G33" s="65">
        <v>8.4541654487523769E-3</v>
      </c>
      <c r="H33" s="153">
        <v>47.318476633562895</v>
      </c>
      <c r="I33" s="153">
        <v>60.082760723353999</v>
      </c>
      <c r="J33" s="166">
        <v>0.26975264205224692</v>
      </c>
      <c r="K33" s="167">
        <v>12.764284089791104</v>
      </c>
      <c r="L33" s="114">
        <v>9.054629760519621E-3</v>
      </c>
    </row>
    <row r="34" spans="2:12" x14ac:dyDescent="0.2">
      <c r="B34" s="33" t="s">
        <v>70</v>
      </c>
      <c r="C34" s="154">
        <v>341.33917888566441</v>
      </c>
      <c r="D34" s="154">
        <v>180.64890065155726</v>
      </c>
      <c r="E34" s="69">
        <v>-0.47076423737438078</v>
      </c>
      <c r="F34" s="154">
        <v>-160.69027823410715</v>
      </c>
      <c r="G34" s="102">
        <v>8.9783712060862043E-3</v>
      </c>
      <c r="H34" s="154">
        <v>163.534323028285</v>
      </c>
      <c r="I34" s="154">
        <v>56.670247492802503</v>
      </c>
      <c r="J34" s="69">
        <v>-0.65346572851865004</v>
      </c>
      <c r="K34" s="95">
        <v>-106.8640755354825</v>
      </c>
      <c r="L34" s="102">
        <v>8.5403550586997338E-3</v>
      </c>
    </row>
    <row r="35" spans="2:12" x14ac:dyDescent="0.2">
      <c r="B35" s="24" t="s">
        <v>84</v>
      </c>
      <c r="C35" s="153">
        <v>195.52347796569504</v>
      </c>
      <c r="D35" s="153">
        <v>189.19044187779531</v>
      </c>
      <c r="E35" s="94">
        <v>-3.239015669008749E-2</v>
      </c>
      <c r="F35" s="153">
        <v>-6.3330360878997283</v>
      </c>
      <c r="G35" s="65">
        <v>9.40289151882907E-3</v>
      </c>
      <c r="H35" s="153">
        <v>58.663930143364098</v>
      </c>
      <c r="I35" s="153">
        <v>55.704765403063</v>
      </c>
      <c r="J35" s="94">
        <v>-5.0442660985539733E-2</v>
      </c>
      <c r="K35" s="113">
        <v>-2.9591647403010981</v>
      </c>
      <c r="L35" s="114">
        <v>8.3948543733491365E-3</v>
      </c>
    </row>
    <row r="36" spans="2:12" x14ac:dyDescent="0.2">
      <c r="B36" s="33" t="s">
        <v>76</v>
      </c>
      <c r="C36" s="154">
        <v>279.94592475999997</v>
      </c>
      <c r="D36" s="154">
        <v>165.24578814</v>
      </c>
      <c r="E36" s="69">
        <v>-0.4097224730752318</v>
      </c>
      <c r="F36" s="154">
        <v>-114.70013661999997</v>
      </c>
      <c r="G36" s="102">
        <v>8.2128262104672143E-3</v>
      </c>
      <c r="H36" s="154">
        <v>127.70346034000001</v>
      </c>
      <c r="I36" s="154">
        <v>54.282409729999998</v>
      </c>
      <c r="J36" s="69">
        <v>-0.57493391654793435</v>
      </c>
      <c r="K36" s="95">
        <v>-73.421050610000009</v>
      </c>
      <c r="L36" s="102">
        <v>8.1805016396813198E-3</v>
      </c>
    </row>
    <row r="37" spans="2:12" x14ac:dyDescent="0.2">
      <c r="B37" s="24" t="s">
        <v>41</v>
      </c>
      <c r="C37" s="153">
        <v>160.21915604999998</v>
      </c>
      <c r="D37" s="153">
        <v>168.20952402</v>
      </c>
      <c r="E37" s="94">
        <v>4.9871489570862959E-2</v>
      </c>
      <c r="F37" s="153">
        <v>7.9903679700000225</v>
      </c>
      <c r="G37" s="65">
        <v>8.3601258662717188E-3</v>
      </c>
      <c r="H37" s="153">
        <v>55.670833219999999</v>
      </c>
      <c r="I37" s="153">
        <v>52.70172805</v>
      </c>
      <c r="J37" s="166">
        <v>-5.3333226723348837E-2</v>
      </c>
      <c r="K37" s="167">
        <v>-2.9691051699999989</v>
      </c>
      <c r="L37" s="114">
        <v>7.9422887611563676E-3</v>
      </c>
    </row>
    <row r="38" spans="2:12" x14ac:dyDescent="0.2">
      <c r="B38" s="33" t="s">
        <v>93</v>
      </c>
      <c r="C38" s="154">
        <v>142.08120267274739</v>
      </c>
      <c r="D38" s="154">
        <v>146.47880995650445</v>
      </c>
      <c r="E38" s="69">
        <v>3.0951365845951928E-2</v>
      </c>
      <c r="F38" s="154">
        <v>4.3976072837570541</v>
      </c>
      <c r="G38" s="102">
        <v>7.2800948407206138E-3</v>
      </c>
      <c r="H38" s="154">
        <v>52.672108332251454</v>
      </c>
      <c r="I38" s="154">
        <v>52.6309830441093</v>
      </c>
      <c r="J38" s="102">
        <v>-7.8077922916508502E-4</v>
      </c>
      <c r="K38" s="155">
        <v>-4.1125288142154659E-2</v>
      </c>
      <c r="L38" s="102">
        <v>7.9316273030603339E-3</v>
      </c>
    </row>
    <row r="39" spans="2:12" x14ac:dyDescent="0.2">
      <c r="B39" s="24" t="s">
        <v>90</v>
      </c>
      <c r="C39" s="153">
        <v>170.39561396666375</v>
      </c>
      <c r="D39" s="153">
        <v>184.74076606656664</v>
      </c>
      <c r="E39" s="94">
        <v>8.4187331856495851E-2</v>
      </c>
      <c r="F39" s="153">
        <v>14.34515209990289</v>
      </c>
      <c r="G39" s="65">
        <v>9.1817396544343205E-3</v>
      </c>
      <c r="H39" s="153">
        <v>66.116062233777214</v>
      </c>
      <c r="I39" s="153">
        <v>47.430478463824301</v>
      </c>
      <c r="J39" s="166">
        <v>-0.28261791671565806</v>
      </c>
      <c r="K39" s="167">
        <v>-18.685583769952913</v>
      </c>
      <c r="L39" s="114">
        <v>7.1478976112909617E-3</v>
      </c>
    </row>
    <row r="40" spans="2:12" x14ac:dyDescent="0.2">
      <c r="B40" s="33" t="s">
        <v>88</v>
      </c>
      <c r="C40" s="154">
        <v>144.00143169546629</v>
      </c>
      <c r="D40" s="154">
        <v>158.82071810566197</v>
      </c>
      <c r="E40" s="69">
        <v>0.10291068800993197</v>
      </c>
      <c r="F40" s="154">
        <v>14.819286410195673</v>
      </c>
      <c r="G40" s="102">
        <v>7.8934959317590349E-3</v>
      </c>
      <c r="H40" s="154">
        <v>47.233954347144952</v>
      </c>
      <c r="I40" s="154">
        <v>46.8107458799916</v>
      </c>
      <c r="J40" s="102">
        <v>-8.9598356310164329E-3</v>
      </c>
      <c r="K40" s="155">
        <v>-0.42320846715335136</v>
      </c>
      <c r="L40" s="102">
        <v>7.0545022840859967E-3</v>
      </c>
    </row>
    <row r="41" spans="2:12" x14ac:dyDescent="0.2">
      <c r="B41" s="24" t="s">
        <v>81</v>
      </c>
      <c r="C41" s="153">
        <v>165.6414561059745</v>
      </c>
      <c r="D41" s="153">
        <v>146.15796289518255</v>
      </c>
      <c r="E41" s="94">
        <v>-0.11762449853330648</v>
      </c>
      <c r="F41" s="153">
        <v>-19.483493210791949</v>
      </c>
      <c r="G41" s="65">
        <v>7.2641485271447218E-3</v>
      </c>
      <c r="H41" s="153">
        <v>53.763568959887678</v>
      </c>
      <c r="I41" s="153">
        <v>46.497444633542898</v>
      </c>
      <c r="J41" s="94">
        <v>-0.13514959045531272</v>
      </c>
      <c r="K41" s="113">
        <v>-7.2661243263447801</v>
      </c>
      <c r="L41" s="114">
        <v>7.0072869638186036E-3</v>
      </c>
    </row>
    <row r="42" spans="2:12" x14ac:dyDescent="0.2">
      <c r="B42" s="33" t="s">
        <v>97</v>
      </c>
      <c r="C42" s="154">
        <v>134.14648266714181</v>
      </c>
      <c r="D42" s="154">
        <v>132.52414425378242</v>
      </c>
      <c r="E42" s="69">
        <v>-1.2093782715010937E-2</v>
      </c>
      <c r="F42" s="154">
        <v>-1.6223384133593868</v>
      </c>
      <c r="G42" s="102">
        <v>6.5865386204281761E-3</v>
      </c>
      <c r="H42" s="154">
        <v>50.153269601309503</v>
      </c>
      <c r="I42" s="154">
        <v>38.947013344373502</v>
      </c>
      <c r="J42" s="69">
        <v>-0.22344019335168941</v>
      </c>
      <c r="K42" s="95">
        <v>-11.206256256936001</v>
      </c>
      <c r="L42" s="102">
        <v>5.8694171483742218E-3</v>
      </c>
    </row>
    <row r="43" spans="2:12" x14ac:dyDescent="0.2">
      <c r="B43" s="24" t="s">
        <v>101</v>
      </c>
      <c r="C43" s="153">
        <v>180.66002916198309</v>
      </c>
      <c r="D43" s="153">
        <v>64.260270721358154</v>
      </c>
      <c r="E43" s="94">
        <v>-0.64430277677116266</v>
      </c>
      <c r="F43" s="153">
        <v>-116.39975844062494</v>
      </c>
      <c r="G43" s="65">
        <v>3.1937784412693179E-3</v>
      </c>
      <c r="H43" s="153">
        <v>54.119688145724446</v>
      </c>
      <c r="I43" s="153">
        <v>34.401653469317303</v>
      </c>
      <c r="J43" s="94">
        <v>-0.3643412471874139</v>
      </c>
      <c r="K43" s="113">
        <v>-19.718034676407143</v>
      </c>
      <c r="L43" s="114">
        <v>5.1844194834623604E-3</v>
      </c>
    </row>
    <row r="44" spans="2:12" x14ac:dyDescent="0.2">
      <c r="B44" s="33" t="s">
        <v>99</v>
      </c>
      <c r="C44" s="154">
        <v>53.100737693844849</v>
      </c>
      <c r="D44" s="154">
        <v>60.587619301524398</v>
      </c>
      <c r="E44" s="69">
        <v>0.14099392838656155</v>
      </c>
      <c r="F44" s="154">
        <v>7.4868816076795497</v>
      </c>
      <c r="G44" s="102">
        <v>3.0112452089114338E-3</v>
      </c>
      <c r="H44" s="154">
        <v>26.836048243500034</v>
      </c>
      <c r="I44" s="154">
        <v>30.6099567905908</v>
      </c>
      <c r="J44" s="102">
        <v>0.14062832622924826</v>
      </c>
      <c r="K44" s="155">
        <v>3.7739085470907661</v>
      </c>
      <c r="L44" s="102">
        <v>4.613000840631664E-3</v>
      </c>
    </row>
    <row r="45" spans="2:12" x14ac:dyDescent="0.2">
      <c r="B45" s="24" t="s">
        <v>98</v>
      </c>
      <c r="C45" s="153">
        <v>98.595030775020433</v>
      </c>
      <c r="D45" s="153">
        <v>95.167860712380246</v>
      </c>
      <c r="E45" s="94">
        <v>-3.476006889698624E-2</v>
      </c>
      <c r="F45" s="153">
        <v>-3.4271700626401866</v>
      </c>
      <c r="G45" s="65">
        <v>4.7299063392196271E-3</v>
      </c>
      <c r="H45" s="153">
        <v>36.403337593609095</v>
      </c>
      <c r="I45" s="153">
        <v>29.0167348863502</v>
      </c>
      <c r="J45" s="94">
        <v>-0.20291004054956963</v>
      </c>
      <c r="K45" s="113">
        <v>-7.3866027072588949</v>
      </c>
      <c r="L45" s="114">
        <v>4.3728981173950911E-3</v>
      </c>
    </row>
    <row r="46" spans="2:12" x14ac:dyDescent="0.2">
      <c r="B46" s="33" t="s">
        <v>94</v>
      </c>
      <c r="C46" s="154">
        <v>160.38289773803351</v>
      </c>
      <c r="D46" s="154">
        <v>94.049455527856537</v>
      </c>
      <c r="E46" s="69">
        <v>-0.41359423695240127</v>
      </c>
      <c r="F46" s="154">
        <v>-66.333442210176969</v>
      </c>
      <c r="G46" s="102">
        <v>4.6743208534001839E-3</v>
      </c>
      <c r="H46" s="154">
        <v>28.410097763651343</v>
      </c>
      <c r="I46" s="154">
        <v>24.950841755233199</v>
      </c>
      <c r="J46" s="102">
        <v>-0.12176149611297749</v>
      </c>
      <c r="K46" s="155">
        <v>-3.4592560084181443</v>
      </c>
      <c r="L46" s="102">
        <v>3.7601573494131309E-3</v>
      </c>
    </row>
    <row r="47" spans="2:12" x14ac:dyDescent="0.2">
      <c r="B47" s="24" t="s">
        <v>96</v>
      </c>
      <c r="C47" s="153">
        <v>60.028074971194343</v>
      </c>
      <c r="D47" s="153">
        <v>75.156408678528351</v>
      </c>
      <c r="E47" s="94">
        <v>0.25202097043081317</v>
      </c>
      <c r="F47" s="153">
        <v>15.128333707334008</v>
      </c>
      <c r="G47" s="65">
        <v>3.7353237866290297E-3</v>
      </c>
      <c r="H47" s="153">
        <v>20.846898249144768</v>
      </c>
      <c r="I47" s="153">
        <v>23.7855768057502</v>
      </c>
      <c r="J47" s="166">
        <v>0.14096478629505427</v>
      </c>
      <c r="K47" s="167">
        <v>2.9386785566054314</v>
      </c>
      <c r="L47" s="114">
        <v>3.584548862661656E-3</v>
      </c>
    </row>
    <row r="48" spans="2:12" x14ac:dyDescent="0.2">
      <c r="B48" s="33" t="s">
        <v>95</v>
      </c>
      <c r="C48" s="154">
        <v>64.075658785718801</v>
      </c>
      <c r="D48" s="154">
        <v>63.567315737577999</v>
      </c>
      <c r="E48" s="69">
        <v>-7.933481415162591E-3</v>
      </c>
      <c r="F48" s="154">
        <v>-0.50834304814080156</v>
      </c>
      <c r="G48" s="102">
        <v>3.1593381150284948E-3</v>
      </c>
      <c r="H48" s="154">
        <v>21.342600393163963</v>
      </c>
      <c r="I48" s="154">
        <v>19.810696863222901</v>
      </c>
      <c r="J48" s="102">
        <v>-7.1776798596282165E-2</v>
      </c>
      <c r="K48" s="155">
        <v>-1.5319035299410615</v>
      </c>
      <c r="L48" s="102">
        <v>2.9855240211132121E-3</v>
      </c>
    </row>
    <row r="49" spans="2:12" x14ac:dyDescent="0.2">
      <c r="B49" s="24" t="s">
        <v>100</v>
      </c>
      <c r="C49" s="153">
        <v>54.324682793313379</v>
      </c>
      <c r="D49" s="153">
        <v>45.053407081358309</v>
      </c>
      <c r="E49" s="94">
        <v>-0.17066414814107733</v>
      </c>
      <c r="F49" s="153">
        <v>-9.2712757119550702</v>
      </c>
      <c r="G49" s="65">
        <v>2.2391844700764348E-3</v>
      </c>
      <c r="H49" s="153">
        <v>23.115203801775419</v>
      </c>
      <c r="I49" s="153">
        <v>13.841914687603699</v>
      </c>
      <c r="J49" s="94">
        <v>-0.40117704320043512</v>
      </c>
      <c r="K49" s="113">
        <v>-9.2732891141717193</v>
      </c>
      <c r="L49" s="114">
        <v>2.0860128789693473E-3</v>
      </c>
    </row>
    <row r="50" spans="2:12" x14ac:dyDescent="0.2">
      <c r="B50" s="33" t="s">
        <v>102</v>
      </c>
      <c r="C50" s="154">
        <v>2.497803598631998</v>
      </c>
      <c r="D50" s="154">
        <v>3.4849860434808253</v>
      </c>
      <c r="E50" s="69">
        <v>0.39522020281718273</v>
      </c>
      <c r="F50" s="154">
        <v>0.98718244484882733</v>
      </c>
      <c r="G50" s="69">
        <v>1.732061376158217E-4</v>
      </c>
      <c r="H50" s="154">
        <v>1.57443178760916</v>
      </c>
      <c r="I50" s="99">
        <v>0.44816471473057801</v>
      </c>
      <c r="J50" s="102">
        <v>-0.7153482810384979</v>
      </c>
      <c r="K50" s="155">
        <v>-1.126267072878582</v>
      </c>
      <c r="L50" s="116">
        <v>6.7539598959156312E-5</v>
      </c>
    </row>
    <row r="51" spans="2:12" ht="10.8" thickBot="1" x14ac:dyDescent="0.25">
      <c r="B51" s="18" t="s">
        <v>20</v>
      </c>
      <c r="C51" s="156">
        <v>21120.76612911142</v>
      </c>
      <c r="D51" s="156">
        <v>20120.453532718726</v>
      </c>
      <c r="E51" s="96">
        <v>-4.7361567770684787E-2</v>
      </c>
      <c r="F51" s="156">
        <v>-1000.3125963926941</v>
      </c>
      <c r="G51" s="164">
        <v>1</v>
      </c>
      <c r="H51" s="156">
        <v>7417.9780737288474</v>
      </c>
      <c r="I51" s="156">
        <v>6635.5844813588501</v>
      </c>
      <c r="J51" s="164">
        <v>-0.1054726213253292</v>
      </c>
      <c r="K51" s="165">
        <v>-782.39359236999735</v>
      </c>
      <c r="L51" s="117">
        <v>1</v>
      </c>
    </row>
    <row r="53" spans="2:12" x14ac:dyDescent="0.2">
      <c r="B53" s="187" t="s">
        <v>176</v>
      </c>
      <c r="C53" s="187"/>
      <c r="D53" s="187"/>
      <c r="E53" s="187"/>
      <c r="F53" s="187"/>
      <c r="G53" s="187"/>
      <c r="H53" s="187"/>
      <c r="I53" s="187"/>
      <c r="J53" s="187"/>
      <c r="K53" s="187"/>
      <c r="L53" s="187"/>
    </row>
    <row r="54" spans="2:12" ht="31.5" customHeight="1" x14ac:dyDescent="0.2">
      <c r="B54" s="176" t="s">
        <v>175</v>
      </c>
      <c r="C54" s="176"/>
      <c r="D54" s="176"/>
      <c r="E54" s="176"/>
      <c r="F54" s="176"/>
      <c r="G54" s="176"/>
      <c r="H54" s="176"/>
      <c r="I54" s="176"/>
      <c r="J54" s="176"/>
      <c r="K54" s="176"/>
      <c r="L54" s="176"/>
    </row>
  </sheetData>
  <mergeCells count="7">
    <mergeCell ref="B2:G2"/>
    <mergeCell ref="B3:G3"/>
    <mergeCell ref="H6:L6"/>
    <mergeCell ref="B53:L53"/>
    <mergeCell ref="B54:L54"/>
    <mergeCell ref="B6:B7"/>
    <mergeCell ref="C6:G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4BF4-154C-48EE-9536-336FA626BE9A}">
  <sheetPr>
    <tabColor theme="9" tint="0.59999389629810485"/>
    <pageSetUpPr fitToPage="1"/>
  </sheetPr>
  <dimension ref="A2:L40"/>
  <sheetViews>
    <sheetView showGridLines="0" workbookViewId="0"/>
  </sheetViews>
  <sheetFormatPr baseColWidth="10" defaultColWidth="11.44140625" defaultRowHeight="10.199999999999999" x14ac:dyDescent="0.2"/>
  <cols>
    <col min="1" max="1" width="11.44140625" style="23"/>
    <col min="2" max="2" width="17" style="23" customWidth="1"/>
    <col min="3" max="16384" width="11.44140625" style="23"/>
  </cols>
  <sheetData>
    <row r="2" spans="1:12" x14ac:dyDescent="0.2">
      <c r="A2" s="23" t="s">
        <v>5</v>
      </c>
      <c r="B2" s="176" t="s">
        <v>225</v>
      </c>
      <c r="C2" s="176"/>
      <c r="D2" s="176"/>
      <c r="E2" s="176"/>
      <c r="F2" s="176"/>
      <c r="G2" s="176"/>
    </row>
    <row r="3" spans="1:12" x14ac:dyDescent="0.2">
      <c r="B3" s="176" t="s">
        <v>161</v>
      </c>
      <c r="C3" s="176"/>
      <c r="D3" s="176"/>
      <c r="E3" s="176"/>
      <c r="F3" s="176"/>
      <c r="G3" s="176"/>
    </row>
    <row r="5" spans="1:12" ht="10.8" thickBot="1" x14ac:dyDescent="0.25"/>
    <row r="6" spans="1:12" ht="12.75" customHeight="1" x14ac:dyDescent="0.2">
      <c r="B6" s="204" t="s">
        <v>178</v>
      </c>
      <c r="C6" s="198" t="s">
        <v>249</v>
      </c>
      <c r="D6" s="199"/>
      <c r="E6" s="199"/>
      <c r="F6" s="199"/>
      <c r="G6" s="200"/>
      <c r="H6" s="203" t="s">
        <v>220</v>
      </c>
      <c r="I6" s="196"/>
      <c r="J6" s="196"/>
      <c r="K6" s="196"/>
      <c r="L6" s="196"/>
    </row>
    <row r="7" spans="1:12" ht="21" thickBot="1" x14ac:dyDescent="0.25">
      <c r="B7" s="205"/>
      <c r="C7" s="34">
        <v>2023</v>
      </c>
      <c r="D7" s="120">
        <v>2024</v>
      </c>
      <c r="E7" s="35" t="s">
        <v>247</v>
      </c>
      <c r="F7" s="34" t="s">
        <v>248</v>
      </c>
      <c r="G7" s="35" t="s">
        <v>246</v>
      </c>
      <c r="H7" s="111">
        <v>2023</v>
      </c>
      <c r="I7" s="121">
        <v>2024</v>
      </c>
      <c r="J7" s="112" t="s">
        <v>247</v>
      </c>
      <c r="K7" s="111" t="s">
        <v>248</v>
      </c>
      <c r="L7" s="112" t="s">
        <v>246</v>
      </c>
    </row>
    <row r="8" spans="1:12" ht="10.8" thickTop="1" x14ac:dyDescent="0.2">
      <c r="B8" s="17" t="s">
        <v>103</v>
      </c>
      <c r="C8" s="54">
        <v>10255.882756999999</v>
      </c>
      <c r="D8" s="54">
        <v>10088.085872</v>
      </c>
      <c r="E8" s="100">
        <v>-1.6361037755182273E-2</v>
      </c>
      <c r="F8" s="54">
        <v>-167.79688499999975</v>
      </c>
      <c r="G8" s="100">
        <v>0.40834728685315019</v>
      </c>
      <c r="H8" s="54">
        <v>2870.8943140000001</v>
      </c>
      <c r="I8" s="54">
        <v>2537.0050209999999</v>
      </c>
      <c r="J8" s="100">
        <v>-0.11630149231609788</v>
      </c>
      <c r="K8" s="54">
        <v>-333.88929300000018</v>
      </c>
      <c r="L8" s="100">
        <v>0.37874838301352726</v>
      </c>
    </row>
    <row r="9" spans="1:12" x14ac:dyDescent="0.2">
      <c r="B9" s="15" t="s">
        <v>104</v>
      </c>
      <c r="C9" s="53">
        <v>4241.9250060000004</v>
      </c>
      <c r="D9" s="53">
        <v>3354.862298</v>
      </c>
      <c r="E9" s="16">
        <v>-0.20911796100715896</v>
      </c>
      <c r="F9" s="53">
        <v>-887.06270800000038</v>
      </c>
      <c r="G9" s="16">
        <v>0.13579869705080408</v>
      </c>
      <c r="H9" s="53">
        <v>1740.6439539999999</v>
      </c>
      <c r="I9" s="53">
        <v>1082.7345580000001</v>
      </c>
      <c r="J9" s="16">
        <v>-0.37796896630590304</v>
      </c>
      <c r="K9" s="53">
        <v>-657.90939599999979</v>
      </c>
      <c r="L9" s="16">
        <v>0.1616409741726586</v>
      </c>
    </row>
    <row r="10" spans="1:12" x14ac:dyDescent="0.2">
      <c r="B10" s="17" t="s">
        <v>105</v>
      </c>
      <c r="C10" s="54">
        <v>2153.2648680000002</v>
      </c>
      <c r="D10" s="54">
        <v>1961.040978</v>
      </c>
      <c r="E10" s="100">
        <v>-8.9270898743888383E-2</v>
      </c>
      <c r="F10" s="54">
        <v>-192.22389000000021</v>
      </c>
      <c r="G10" s="100">
        <v>7.9379356295605108E-2</v>
      </c>
      <c r="H10" s="54">
        <v>599.18387299999995</v>
      </c>
      <c r="I10" s="54">
        <v>525.15763300000003</v>
      </c>
      <c r="J10" s="100">
        <v>-0.12354511417232339</v>
      </c>
      <c r="K10" s="54">
        <v>-74.026239999999916</v>
      </c>
      <c r="L10" s="100">
        <v>7.8400556041296615E-2</v>
      </c>
    </row>
    <row r="11" spans="1:12" x14ac:dyDescent="0.2">
      <c r="B11" s="15" t="s">
        <v>106</v>
      </c>
      <c r="C11" s="53">
        <v>1726.791013</v>
      </c>
      <c r="D11" s="53">
        <v>1834.441335</v>
      </c>
      <c r="E11" s="16">
        <v>6.2341256810791501E-2</v>
      </c>
      <c r="F11" s="53">
        <v>107.65032199999996</v>
      </c>
      <c r="G11" s="16">
        <v>7.4254834023335992E-2</v>
      </c>
      <c r="H11" s="53">
        <v>702.01407900000004</v>
      </c>
      <c r="I11" s="53">
        <v>444.419419</v>
      </c>
      <c r="J11" s="16">
        <v>-0.36693660099657344</v>
      </c>
      <c r="K11" s="53">
        <v>-257.59466000000003</v>
      </c>
      <c r="L11" s="16">
        <v>6.6347182970774757E-2</v>
      </c>
    </row>
    <row r="12" spans="1:12" x14ac:dyDescent="0.2">
      <c r="B12" s="17" t="s">
        <v>107</v>
      </c>
      <c r="C12" s="54">
        <v>1319.192364</v>
      </c>
      <c r="D12" s="54">
        <v>1334.9142730000001</v>
      </c>
      <c r="E12" s="100">
        <v>1.1917828990708257E-2</v>
      </c>
      <c r="F12" s="54">
        <v>15.721909000000096</v>
      </c>
      <c r="G12" s="100">
        <v>5.4034891105960194E-2</v>
      </c>
      <c r="H12" s="54">
        <v>487.45177799999999</v>
      </c>
      <c r="I12" s="54">
        <v>415.59883500000001</v>
      </c>
      <c r="J12" s="100">
        <v>-0.14740523317980381</v>
      </c>
      <c r="K12" s="54">
        <v>-71.852942999999982</v>
      </c>
      <c r="L12" s="100">
        <v>6.2044570442557172E-2</v>
      </c>
    </row>
    <row r="13" spans="1:12" x14ac:dyDescent="0.2">
      <c r="B13" s="15" t="s">
        <v>109</v>
      </c>
      <c r="C13" s="53">
        <v>1176.8042210000001</v>
      </c>
      <c r="D13" s="53">
        <v>1239.3737349999999</v>
      </c>
      <c r="E13" s="16">
        <v>5.3169008815103336E-2</v>
      </c>
      <c r="F13" s="53">
        <v>62.569513999999799</v>
      </c>
      <c r="G13" s="16">
        <v>5.0167584664301629E-2</v>
      </c>
      <c r="H13" s="53">
        <v>456.94819899999999</v>
      </c>
      <c r="I13" s="53">
        <v>369.500674</v>
      </c>
      <c r="J13" s="16">
        <v>-0.19137295035054946</v>
      </c>
      <c r="K13" s="53">
        <v>-87.447524999999985</v>
      </c>
      <c r="L13" s="16">
        <v>5.5162595911909501E-2</v>
      </c>
    </row>
    <row r="14" spans="1:12" x14ac:dyDescent="0.2">
      <c r="B14" s="17" t="s">
        <v>128</v>
      </c>
      <c r="C14" s="54">
        <v>1152.9763210000001</v>
      </c>
      <c r="D14" s="54">
        <v>1160.690388</v>
      </c>
      <c r="E14" s="100">
        <v>6.6905684527063247E-3</v>
      </c>
      <c r="F14" s="54">
        <v>7.7140669999998863</v>
      </c>
      <c r="G14" s="100">
        <v>4.6982626519054896E-2</v>
      </c>
      <c r="H14" s="54">
        <v>385.778685</v>
      </c>
      <c r="I14" s="54">
        <v>306.10001999999997</v>
      </c>
      <c r="J14" s="100">
        <v>-0.20653983254673602</v>
      </c>
      <c r="K14" s="54">
        <v>-79.678665000000024</v>
      </c>
      <c r="L14" s="100">
        <v>4.5697539679961222E-2</v>
      </c>
    </row>
    <row r="15" spans="1:12" x14ac:dyDescent="0.2">
      <c r="B15" s="15" t="s">
        <v>108</v>
      </c>
      <c r="C15" s="53">
        <v>1823.9718660000001</v>
      </c>
      <c r="D15" s="53">
        <v>1370.2865059999999</v>
      </c>
      <c r="E15" s="16">
        <v>-0.24873484534327794</v>
      </c>
      <c r="F15" s="53">
        <v>-453.68536000000017</v>
      </c>
      <c r="G15" s="16">
        <v>5.5466694478647369E-2</v>
      </c>
      <c r="H15" s="53">
        <v>709.23017000000004</v>
      </c>
      <c r="I15" s="53">
        <v>290.05143199999998</v>
      </c>
      <c r="J15" s="16">
        <v>-0.5910334271312796</v>
      </c>
      <c r="K15" s="53">
        <v>-419.17873800000007</v>
      </c>
      <c r="L15" s="16">
        <v>4.330165291413432E-2</v>
      </c>
    </row>
    <row r="16" spans="1:12" x14ac:dyDescent="0.2">
      <c r="B16" s="17" t="s">
        <v>111</v>
      </c>
      <c r="C16" s="54">
        <v>245.329836</v>
      </c>
      <c r="D16" s="54">
        <v>661.40007600000001</v>
      </c>
      <c r="E16" s="100">
        <v>1.695962654945891</v>
      </c>
      <c r="F16" s="54">
        <v>416.07024000000001</v>
      </c>
      <c r="G16" s="100">
        <v>2.6772266809176437E-2</v>
      </c>
      <c r="H16" s="54">
        <v>20.670755</v>
      </c>
      <c r="I16" s="54">
        <v>162.55184399999999</v>
      </c>
      <c r="J16" s="100">
        <v>6.8638561581325881</v>
      </c>
      <c r="K16" s="54">
        <v>141.88108899999997</v>
      </c>
      <c r="L16" s="100">
        <v>2.4267294530855851E-2</v>
      </c>
    </row>
    <row r="17" spans="2:12" x14ac:dyDescent="0.2">
      <c r="B17" s="15" t="s">
        <v>110</v>
      </c>
      <c r="C17" s="53">
        <v>417.32029</v>
      </c>
      <c r="D17" s="53">
        <v>301.59885600000001</v>
      </c>
      <c r="E17" s="16">
        <v>-0.27729644777156648</v>
      </c>
      <c r="F17" s="53">
        <v>-115.72143399999999</v>
      </c>
      <c r="G17" s="16">
        <v>1.2208170720219852E-2</v>
      </c>
      <c r="H17" s="53">
        <v>182.27341899999999</v>
      </c>
      <c r="I17" s="53">
        <v>110.132329</v>
      </c>
      <c r="J17" s="16">
        <v>-0.39578502666919302</v>
      </c>
      <c r="K17" s="53">
        <v>-72.141089999999991</v>
      </c>
      <c r="L17" s="16">
        <v>1.6441607793831716E-2</v>
      </c>
    </row>
    <row r="18" spans="2:12" x14ac:dyDescent="0.2">
      <c r="B18" s="17" t="s">
        <v>112</v>
      </c>
      <c r="C18" s="54">
        <v>188.95790400000001</v>
      </c>
      <c r="D18" s="54">
        <v>242.65824599999999</v>
      </c>
      <c r="E18" s="100">
        <v>0.28419209180051008</v>
      </c>
      <c r="F18" s="54">
        <v>53.700341999999978</v>
      </c>
      <c r="G18" s="100">
        <v>9.8223625020550653E-3</v>
      </c>
      <c r="H18" s="54">
        <v>61.180387000000003</v>
      </c>
      <c r="I18" s="54">
        <v>101.698792</v>
      </c>
      <c r="J18" s="100">
        <v>0.66227768385969821</v>
      </c>
      <c r="K18" s="54">
        <v>40.518404999999994</v>
      </c>
      <c r="L18" s="100">
        <v>1.5182568700335672E-2</v>
      </c>
    </row>
    <row r="19" spans="2:12" x14ac:dyDescent="0.2">
      <c r="B19" s="15" t="s">
        <v>113</v>
      </c>
      <c r="C19" s="53">
        <v>151.44799900000001</v>
      </c>
      <c r="D19" s="53">
        <v>157.36327299999999</v>
      </c>
      <c r="E19" s="16">
        <v>3.9058119216220044E-2</v>
      </c>
      <c r="F19" s="53">
        <v>5.9152739999999824</v>
      </c>
      <c r="G19" s="16">
        <v>6.3697778146630732E-3</v>
      </c>
      <c r="H19" s="53">
        <v>53.005986999999998</v>
      </c>
      <c r="I19" s="53">
        <v>52.367972000000002</v>
      </c>
      <c r="J19" s="16">
        <v>-1.2036659179650688E-2</v>
      </c>
      <c r="K19" s="53">
        <v>-0.63801499999999578</v>
      </c>
      <c r="L19" s="16">
        <v>7.8179919048326045E-3</v>
      </c>
    </row>
    <row r="20" spans="2:12" x14ac:dyDescent="0.2">
      <c r="B20" s="17" t="s">
        <v>115</v>
      </c>
      <c r="C20" s="54">
        <v>180.90258499999999</v>
      </c>
      <c r="D20" s="54">
        <v>166.71340599999999</v>
      </c>
      <c r="E20" s="100">
        <v>-7.8435468459447377E-2</v>
      </c>
      <c r="F20" s="54">
        <v>-14.189178999999996</v>
      </c>
      <c r="G20" s="100">
        <v>6.7482541173741195E-3</v>
      </c>
      <c r="H20" s="54">
        <v>73.255736999999996</v>
      </c>
      <c r="I20" s="54">
        <v>52.225791000000001</v>
      </c>
      <c r="J20" s="100">
        <v>-0.28707575489957871</v>
      </c>
      <c r="K20" s="54">
        <v>-21.029945999999995</v>
      </c>
      <c r="L20" s="100">
        <v>7.7967657647976044E-3</v>
      </c>
    </row>
    <row r="21" spans="2:12" x14ac:dyDescent="0.2">
      <c r="B21" s="15" t="s">
        <v>116</v>
      </c>
      <c r="C21" s="53">
        <v>139.49738300000001</v>
      </c>
      <c r="D21" s="53">
        <v>130.452426</v>
      </c>
      <c r="E21" s="16">
        <v>-6.4839617815626083E-2</v>
      </c>
      <c r="F21" s="53">
        <v>-9.0449570000000108</v>
      </c>
      <c r="G21" s="16">
        <v>5.2804758897190473E-3</v>
      </c>
      <c r="H21" s="53">
        <v>56.462778</v>
      </c>
      <c r="I21" s="53">
        <v>50.257522000000002</v>
      </c>
      <c r="J21" s="16">
        <v>-0.1098999415154529</v>
      </c>
      <c r="K21" s="53">
        <v>-6.2052559999999986</v>
      </c>
      <c r="L21" s="16">
        <v>7.5029237365339743E-3</v>
      </c>
    </row>
    <row r="22" spans="2:12" x14ac:dyDescent="0.2">
      <c r="B22" s="17" t="s">
        <v>114</v>
      </c>
      <c r="C22" s="54">
        <v>137.04961299999999</v>
      </c>
      <c r="D22" s="54">
        <v>167.61463699999999</v>
      </c>
      <c r="E22" s="100">
        <v>0.22302160021422313</v>
      </c>
      <c r="F22" s="54">
        <v>30.565023999999994</v>
      </c>
      <c r="G22" s="100">
        <v>6.7847343018558352E-3</v>
      </c>
      <c r="H22" s="54">
        <v>40.732850999999997</v>
      </c>
      <c r="I22" s="54">
        <v>48.841205000000002</v>
      </c>
      <c r="J22" s="100">
        <v>0.19906178430770805</v>
      </c>
      <c r="K22" s="54">
        <v>8.1083540000000056</v>
      </c>
      <c r="L22" s="100">
        <v>7.2914823837797226E-3</v>
      </c>
    </row>
    <row r="23" spans="2:12" x14ac:dyDescent="0.2">
      <c r="B23" s="15" t="s">
        <v>119</v>
      </c>
      <c r="C23" s="53">
        <v>46.578012000000001</v>
      </c>
      <c r="D23" s="53">
        <v>72.702640000000002</v>
      </c>
      <c r="E23" s="16">
        <v>0.56087898298450356</v>
      </c>
      <c r="F23" s="53">
        <v>26.124628000000001</v>
      </c>
      <c r="G23" s="16">
        <v>2.9428700516380092E-3</v>
      </c>
      <c r="H23" s="53">
        <v>15.090460999999999</v>
      </c>
      <c r="I23" s="53">
        <v>35.787526</v>
      </c>
      <c r="J23" s="16">
        <v>1.371532983651063</v>
      </c>
      <c r="K23" s="53">
        <v>20.697065000000002</v>
      </c>
      <c r="L23" s="16">
        <v>5.3427042880710819E-3</v>
      </c>
    </row>
    <row r="24" spans="2:12" x14ac:dyDescent="0.2">
      <c r="B24" s="17" t="s">
        <v>117</v>
      </c>
      <c r="C24" s="54">
        <v>169.435776</v>
      </c>
      <c r="D24" s="54">
        <v>79.721371000000005</v>
      </c>
      <c r="E24" s="100">
        <v>-0.52948914991837381</v>
      </c>
      <c r="F24" s="54">
        <v>-89.714404999999999</v>
      </c>
      <c r="G24" s="100">
        <v>3.2269754604705263E-3</v>
      </c>
      <c r="H24" s="54">
        <v>51.492091000000002</v>
      </c>
      <c r="I24" s="54">
        <v>26.934191999999999</v>
      </c>
      <c r="J24" s="100">
        <v>-0.47692565058195058</v>
      </c>
      <c r="K24" s="54">
        <v>-24.557899000000003</v>
      </c>
      <c r="L24" s="100">
        <v>4.0209938818942066E-3</v>
      </c>
    </row>
    <row r="25" spans="2:12" x14ac:dyDescent="0.2">
      <c r="B25" s="15" t="s">
        <v>118</v>
      </c>
      <c r="C25" s="53">
        <v>109.895415</v>
      </c>
      <c r="D25" s="53">
        <v>74.654678000000004</v>
      </c>
      <c r="E25" s="16">
        <v>-0.32067522562247019</v>
      </c>
      <c r="F25" s="53">
        <v>-35.240736999999996</v>
      </c>
      <c r="G25" s="16">
        <v>3.0218849838311093E-3</v>
      </c>
      <c r="H25" s="53">
        <v>29.340356</v>
      </c>
      <c r="I25" s="53">
        <v>19.646868999999999</v>
      </c>
      <c r="J25" s="16">
        <v>-0.33038068795075293</v>
      </c>
      <c r="K25" s="53">
        <v>-9.6934870000000011</v>
      </c>
      <c r="L25" s="16">
        <v>2.933072581029234E-3</v>
      </c>
    </row>
    <row r="26" spans="2:12" x14ac:dyDescent="0.2">
      <c r="B26" s="17" t="s">
        <v>122</v>
      </c>
      <c r="C26" s="54">
        <v>57.055359000000003</v>
      </c>
      <c r="D26" s="54">
        <v>50.272536000000002</v>
      </c>
      <c r="E26" s="100">
        <v>-0.11888143583497568</v>
      </c>
      <c r="F26" s="54">
        <v>-6.7828230000000005</v>
      </c>
      <c r="G26" s="100">
        <v>2.0349404177660356E-3</v>
      </c>
      <c r="H26" s="54">
        <v>16.946393</v>
      </c>
      <c r="I26" s="54">
        <v>17.407194</v>
      </c>
      <c r="J26" s="100">
        <v>2.7191686159998785E-2</v>
      </c>
      <c r="K26" s="54">
        <v>0.46080100000000002</v>
      </c>
      <c r="L26" s="100">
        <v>2.5987124683356211E-3</v>
      </c>
    </row>
    <row r="27" spans="2:12" x14ac:dyDescent="0.2">
      <c r="B27" s="15" t="s">
        <v>121</v>
      </c>
      <c r="C27" s="53">
        <v>67.553436000000005</v>
      </c>
      <c r="D27" s="53">
        <v>63.481042000000002</v>
      </c>
      <c r="E27" s="16">
        <v>-6.0284039438053161E-2</v>
      </c>
      <c r="F27" s="53">
        <v>-4.0723940000000027</v>
      </c>
      <c r="G27" s="16">
        <v>2.5695966109150182E-3</v>
      </c>
      <c r="H27" s="53">
        <v>25.193349000000001</v>
      </c>
      <c r="I27" s="53">
        <v>11.618352</v>
      </c>
      <c r="J27" s="16">
        <v>-0.53883257045341615</v>
      </c>
      <c r="K27" s="53">
        <v>-13.574997000000002</v>
      </c>
      <c r="L27" s="16">
        <v>1.7344987482710941E-3</v>
      </c>
    </row>
    <row r="28" spans="2:12" x14ac:dyDescent="0.2">
      <c r="B28" s="17" t="s">
        <v>120</v>
      </c>
      <c r="C28" s="54">
        <v>37.081378999999998</v>
      </c>
      <c r="D28" s="54">
        <v>73.373087999999996</v>
      </c>
      <c r="E28" s="100">
        <v>0.9787044057881451</v>
      </c>
      <c r="F28" s="54">
        <v>36.291708999999997</v>
      </c>
      <c r="G28" s="100">
        <v>2.970008561881662E-3</v>
      </c>
      <c r="H28" s="54">
        <v>14.135462</v>
      </c>
      <c r="I28" s="54">
        <v>10.063745000000001</v>
      </c>
      <c r="J28" s="100">
        <v>-0.28804979985797419</v>
      </c>
      <c r="K28" s="54">
        <v>-4.0717169999999996</v>
      </c>
      <c r="L28" s="100">
        <v>1.5024121411900313E-3</v>
      </c>
    </row>
    <row r="29" spans="2:12" x14ac:dyDescent="0.2">
      <c r="B29" s="15" t="s">
        <v>124</v>
      </c>
      <c r="C29" s="53">
        <v>26.012812</v>
      </c>
      <c r="D29" s="53">
        <v>45.635748</v>
      </c>
      <c r="E29" s="16">
        <v>0.75435658397869476</v>
      </c>
      <c r="F29" s="53">
        <v>19.622935999999999</v>
      </c>
      <c r="G29" s="16">
        <v>1.8472517101620956E-3</v>
      </c>
      <c r="H29" s="53">
        <v>7.0750510000000002</v>
      </c>
      <c r="I29" s="53">
        <v>7.7994979999999998</v>
      </c>
      <c r="J29" s="16">
        <v>0.10239459757957925</v>
      </c>
      <c r="K29" s="53">
        <v>0.72444699999999962</v>
      </c>
      <c r="L29" s="16">
        <v>1.164383685237192E-3</v>
      </c>
    </row>
    <row r="30" spans="2:12" x14ac:dyDescent="0.2">
      <c r="B30" s="17" t="s">
        <v>125</v>
      </c>
      <c r="C30" s="54">
        <v>16.814257000000001</v>
      </c>
      <c r="D30" s="54">
        <v>23.560879</v>
      </c>
      <c r="E30" s="100">
        <v>0.40124413466500464</v>
      </c>
      <c r="F30" s="54">
        <v>6.7466219999999986</v>
      </c>
      <c r="G30" s="100">
        <v>9.5370134013519849E-4</v>
      </c>
      <c r="H30" s="54">
        <v>5.1275560000000002</v>
      </c>
      <c r="I30" s="54">
        <v>7.7060240000000002</v>
      </c>
      <c r="J30" s="100">
        <v>0.50286491264064193</v>
      </c>
      <c r="K30" s="54">
        <v>2.578468</v>
      </c>
      <c r="L30" s="100">
        <v>1.1504289921795286E-3</v>
      </c>
    </row>
    <row r="31" spans="2:12" x14ac:dyDescent="0.2">
      <c r="B31" s="15" t="s">
        <v>123</v>
      </c>
      <c r="C31" s="53">
        <v>36.073393000000003</v>
      </c>
      <c r="D31" s="53">
        <v>28.867190999999998</v>
      </c>
      <c r="E31" s="16">
        <v>-0.19976501794549806</v>
      </c>
      <c r="F31" s="53">
        <v>-7.2062020000000047</v>
      </c>
      <c r="G31" s="16">
        <v>1.1684911561507846E-3</v>
      </c>
      <c r="H31" s="53">
        <v>11.757697</v>
      </c>
      <c r="I31" s="53">
        <v>6.8359129999999997</v>
      </c>
      <c r="J31" s="16">
        <v>-0.41860102365284635</v>
      </c>
      <c r="K31" s="53">
        <v>-4.9217840000000006</v>
      </c>
      <c r="L31" s="16">
        <v>1.0205304970782516E-3</v>
      </c>
    </row>
    <row r="32" spans="2:12" x14ac:dyDescent="0.2">
      <c r="B32" s="17" t="s">
        <v>126</v>
      </c>
      <c r="C32" s="54">
        <v>20.607613000000001</v>
      </c>
      <c r="D32" s="54">
        <v>17.704196</v>
      </c>
      <c r="E32" s="100">
        <v>-0.1408905048828315</v>
      </c>
      <c r="F32" s="54">
        <v>-2.903417000000001</v>
      </c>
      <c r="G32" s="100">
        <v>7.1663351147536645E-4</v>
      </c>
      <c r="H32" s="54">
        <v>4.3115629999999996</v>
      </c>
      <c r="I32" s="54">
        <v>4.5467360000000001</v>
      </c>
      <c r="J32" s="100">
        <v>5.4544720789189594E-2</v>
      </c>
      <c r="K32" s="54">
        <v>0.23517300000000052</v>
      </c>
      <c r="L32" s="71">
        <v>6.78780252200925E-4</v>
      </c>
    </row>
    <row r="33" spans="2:12" x14ac:dyDescent="0.2">
      <c r="B33" s="15" t="s">
        <v>127</v>
      </c>
      <c r="C33" s="53">
        <v>5.7219449999999998</v>
      </c>
      <c r="D33" s="53">
        <v>3.2025420000000002</v>
      </c>
      <c r="E33" s="16">
        <v>-0.44030535071553456</v>
      </c>
      <c r="F33" s="53">
        <v>-2.5194029999999996</v>
      </c>
      <c r="G33" s="16">
        <v>1.2963304965146925E-4</v>
      </c>
      <c r="H33" s="53">
        <v>1.4563999999999999</v>
      </c>
      <c r="I33" s="53">
        <v>1.402593</v>
      </c>
      <c r="J33" s="16">
        <v>-3.6945207360615129E-2</v>
      </c>
      <c r="K33" s="53">
        <v>-5.3806999999999938E-2</v>
      </c>
      <c r="L33" s="70">
        <v>2.0939250272618688E-4</v>
      </c>
    </row>
    <row r="34" spans="2:12" ht="10.8" thickBot="1" x14ac:dyDescent="0.25">
      <c r="B34" s="19" t="s">
        <v>20</v>
      </c>
      <c r="C34" s="56">
        <v>25904.143423000001</v>
      </c>
      <c r="D34" s="56">
        <v>24704.672215999995</v>
      </c>
      <c r="E34" s="20">
        <v>-4.6304221969949766E-2</v>
      </c>
      <c r="F34" s="56">
        <v>-1199.471207000006</v>
      </c>
      <c r="G34" s="20">
        <v>1</v>
      </c>
      <c r="H34" s="56">
        <v>8621.653344999997</v>
      </c>
      <c r="I34" s="56">
        <v>6698.391689</v>
      </c>
      <c r="J34" s="20">
        <v>-0.2230734151606043</v>
      </c>
      <c r="K34" s="56">
        <v>-1923.2616559999969</v>
      </c>
      <c r="L34" s="20">
        <v>1</v>
      </c>
    </row>
    <row r="36" spans="2:12" x14ac:dyDescent="0.2">
      <c r="B36" s="187" t="s">
        <v>167</v>
      </c>
      <c r="C36" s="187"/>
      <c r="D36" s="187"/>
      <c r="E36" s="187"/>
      <c r="F36" s="187"/>
      <c r="G36" s="187"/>
      <c r="H36" s="187"/>
      <c r="I36" s="187"/>
      <c r="J36" s="187"/>
      <c r="K36" s="187"/>
    </row>
    <row r="37" spans="2:12" ht="25.5" customHeight="1" x14ac:dyDescent="0.2">
      <c r="B37" s="176" t="s">
        <v>175</v>
      </c>
      <c r="C37" s="176"/>
      <c r="D37" s="176"/>
      <c r="E37" s="176"/>
      <c r="F37" s="176"/>
      <c r="G37" s="176"/>
      <c r="H37" s="176"/>
      <c r="I37" s="176"/>
      <c r="J37" s="176"/>
      <c r="K37" s="176"/>
    </row>
    <row r="39" spans="2:12" x14ac:dyDescent="0.2">
      <c r="C39" s="83"/>
      <c r="D39" s="83"/>
      <c r="E39" s="82"/>
      <c r="F39" s="83"/>
      <c r="G39" s="82"/>
    </row>
    <row r="40" spans="2:12" x14ac:dyDescent="0.2">
      <c r="I40" s="79"/>
      <c r="J40" s="79"/>
      <c r="K40" s="79"/>
      <c r="L40" s="79"/>
    </row>
  </sheetData>
  <mergeCells count="7">
    <mergeCell ref="H6:L6"/>
    <mergeCell ref="B36:K36"/>
    <mergeCell ref="B37:K37"/>
    <mergeCell ref="B2:G2"/>
    <mergeCell ref="B3:G3"/>
    <mergeCell ref="B6:B7"/>
    <mergeCell ref="C6:G6"/>
  </mergeCells>
  <pageMargins left="0.7" right="0.7" top="0.75" bottom="0.75" header="0.3" footer="0.3"/>
  <pageSetup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A0E52-9CCB-4203-BEAF-40196A529C57}">
  <sheetPr>
    <tabColor theme="9" tint="0.59999389629810485"/>
    <pageSetUpPr fitToPage="1"/>
  </sheetPr>
  <dimension ref="A2:L37"/>
  <sheetViews>
    <sheetView showGridLines="0" workbookViewId="0">
      <selection activeCell="A2" sqref="A2"/>
    </sheetView>
  </sheetViews>
  <sheetFormatPr baseColWidth="10" defaultColWidth="11.44140625" defaultRowHeight="10.199999999999999" x14ac:dyDescent="0.2"/>
  <cols>
    <col min="1" max="1" width="11.44140625" style="23"/>
    <col min="2" max="2" width="17" style="23" customWidth="1"/>
    <col min="3" max="16384" width="11.44140625" style="23"/>
  </cols>
  <sheetData>
    <row r="2" spans="1:12" x14ac:dyDescent="0.2">
      <c r="A2" s="23" t="s">
        <v>6</v>
      </c>
      <c r="B2" s="176" t="s">
        <v>240</v>
      </c>
      <c r="C2" s="176"/>
      <c r="D2" s="176"/>
      <c r="E2" s="176"/>
      <c r="F2" s="176"/>
      <c r="G2" s="176"/>
    </row>
    <row r="3" spans="1:12" x14ac:dyDescent="0.2">
      <c r="B3" s="176" t="s">
        <v>161</v>
      </c>
      <c r="C3" s="176"/>
      <c r="D3" s="176"/>
      <c r="E3" s="176"/>
      <c r="F3" s="176"/>
      <c r="G3" s="176"/>
    </row>
    <row r="5" spans="1:12" ht="10.8" thickBot="1" x14ac:dyDescent="0.25"/>
    <row r="6" spans="1:12" ht="12.75" customHeight="1" x14ac:dyDescent="0.2">
      <c r="B6" s="204" t="s">
        <v>178</v>
      </c>
      <c r="C6" s="198" t="s">
        <v>249</v>
      </c>
      <c r="D6" s="199"/>
      <c r="E6" s="199"/>
      <c r="F6" s="199"/>
      <c r="G6" s="200"/>
      <c r="H6" s="203" t="s">
        <v>220</v>
      </c>
      <c r="I6" s="196"/>
      <c r="J6" s="196"/>
      <c r="K6" s="196"/>
      <c r="L6" s="196"/>
    </row>
    <row r="7" spans="1:12" ht="21" thickBot="1" x14ac:dyDescent="0.25">
      <c r="B7" s="205"/>
      <c r="C7" s="34">
        <v>2023</v>
      </c>
      <c r="D7" s="120">
        <v>2024</v>
      </c>
      <c r="E7" s="35" t="s">
        <v>247</v>
      </c>
      <c r="F7" s="34" t="s">
        <v>248</v>
      </c>
      <c r="G7" s="35" t="s">
        <v>246</v>
      </c>
      <c r="H7" s="111">
        <v>2023</v>
      </c>
      <c r="I7" s="121">
        <v>2024</v>
      </c>
      <c r="J7" s="112" t="s">
        <v>247</v>
      </c>
      <c r="K7" s="111" t="s">
        <v>248</v>
      </c>
      <c r="L7" s="112" t="s">
        <v>246</v>
      </c>
    </row>
    <row r="8" spans="1:12" ht="10.8" thickTop="1" x14ac:dyDescent="0.2">
      <c r="B8" s="15" t="s">
        <v>104</v>
      </c>
      <c r="C8" s="53">
        <v>2813.6600330000001</v>
      </c>
      <c r="D8" s="53">
        <v>2380.5562920000002</v>
      </c>
      <c r="E8" s="16">
        <v>-0.15392895229713055</v>
      </c>
      <c r="F8" s="53">
        <v>-433.1037409999999</v>
      </c>
      <c r="G8" s="16">
        <v>0.20601977651507108</v>
      </c>
      <c r="H8" s="53">
        <v>1009.236134</v>
      </c>
      <c r="I8" s="53">
        <v>781.33324800000003</v>
      </c>
      <c r="J8" s="16">
        <v>-0.22581720800733829</v>
      </c>
      <c r="K8" s="53">
        <v>-227.90288599999997</v>
      </c>
      <c r="L8" s="16">
        <v>0.24521337959482584</v>
      </c>
    </row>
    <row r="9" spans="1:12" x14ac:dyDescent="0.2">
      <c r="B9" s="17" t="s">
        <v>103</v>
      </c>
      <c r="C9" s="54">
        <v>3351.9476020000002</v>
      </c>
      <c r="D9" s="54">
        <v>3105.4133320000001</v>
      </c>
      <c r="E9" s="100">
        <v>-7.3549559621069571E-2</v>
      </c>
      <c r="F9" s="54">
        <v>-246.53427000000011</v>
      </c>
      <c r="G9" s="100">
        <v>0.26875086415539473</v>
      </c>
      <c r="H9" s="54">
        <v>421.57666799999998</v>
      </c>
      <c r="I9" s="54">
        <v>524.65758800000003</v>
      </c>
      <c r="J9" s="100">
        <v>0.2445128675859265</v>
      </c>
      <c r="K9" s="54">
        <v>103.08092000000005</v>
      </c>
      <c r="L9" s="100">
        <v>0.16465837158839264</v>
      </c>
    </row>
    <row r="10" spans="1:12" x14ac:dyDescent="0.2">
      <c r="B10" s="15" t="s">
        <v>105</v>
      </c>
      <c r="C10" s="53">
        <v>1086.2302629999999</v>
      </c>
      <c r="D10" s="53">
        <v>994.535213</v>
      </c>
      <c r="E10" s="16">
        <v>-8.441584912829847E-2</v>
      </c>
      <c r="F10" s="53">
        <v>-91.695049999999924</v>
      </c>
      <c r="G10" s="16">
        <v>8.606976571282382E-2</v>
      </c>
      <c r="H10" s="53">
        <v>374.29589099999998</v>
      </c>
      <c r="I10" s="53">
        <v>294.544487</v>
      </c>
      <c r="J10" s="16">
        <v>-0.21307047690780012</v>
      </c>
      <c r="K10" s="53">
        <v>-79.75140399999998</v>
      </c>
      <c r="L10" s="16">
        <v>9.2439748702840621E-2</v>
      </c>
    </row>
    <row r="11" spans="1:12" x14ac:dyDescent="0.2">
      <c r="B11" s="17" t="s">
        <v>109</v>
      </c>
      <c r="C11" s="54">
        <v>974.35048600000005</v>
      </c>
      <c r="D11" s="54">
        <v>870.43125599999996</v>
      </c>
      <c r="E11" s="100">
        <v>-0.10665487572815768</v>
      </c>
      <c r="F11" s="54">
        <v>-103.91923000000008</v>
      </c>
      <c r="G11" s="100">
        <v>7.5329473802190017E-2</v>
      </c>
      <c r="H11" s="54">
        <v>385.15657499999998</v>
      </c>
      <c r="I11" s="54">
        <v>280.67429800000002</v>
      </c>
      <c r="J11" s="100">
        <v>-0.27127221442344573</v>
      </c>
      <c r="K11" s="54">
        <v>-104.48227699999995</v>
      </c>
      <c r="L11" s="100">
        <v>8.8086732971057791E-2</v>
      </c>
    </row>
    <row r="12" spans="1:12" x14ac:dyDescent="0.2">
      <c r="B12" s="15" t="s">
        <v>107</v>
      </c>
      <c r="C12" s="53">
        <v>958.76518599999997</v>
      </c>
      <c r="D12" s="53">
        <v>877.54429800000003</v>
      </c>
      <c r="E12" s="16">
        <v>-8.471405635706919E-2</v>
      </c>
      <c r="F12" s="53">
        <v>-81.220887999999945</v>
      </c>
      <c r="G12" s="16">
        <v>7.5945055684503396E-2</v>
      </c>
      <c r="H12" s="53">
        <v>374.20198199999999</v>
      </c>
      <c r="I12" s="53">
        <v>279.697923</v>
      </c>
      <c r="J12" s="16">
        <v>-0.2525482588170791</v>
      </c>
      <c r="K12" s="53">
        <v>-94.504058999999984</v>
      </c>
      <c r="L12" s="16">
        <v>8.7780307749662501E-2</v>
      </c>
    </row>
    <row r="13" spans="1:12" x14ac:dyDescent="0.2">
      <c r="B13" s="17" t="s">
        <v>128</v>
      </c>
      <c r="C13" s="54">
        <v>829.01184699999999</v>
      </c>
      <c r="D13" s="54">
        <v>753.41353600000002</v>
      </c>
      <c r="E13" s="100">
        <v>-9.1190869314561107E-2</v>
      </c>
      <c r="F13" s="54">
        <v>-75.598310999999967</v>
      </c>
      <c r="G13" s="100">
        <v>6.5202443996711615E-2</v>
      </c>
      <c r="H13" s="54">
        <v>293.15353599999997</v>
      </c>
      <c r="I13" s="54">
        <v>233.57666</v>
      </c>
      <c r="J13" s="100">
        <v>-0.2032275537689574</v>
      </c>
      <c r="K13" s="54">
        <v>-59.57687599999997</v>
      </c>
      <c r="L13" s="100">
        <v>7.3305625147378303E-2</v>
      </c>
    </row>
    <row r="14" spans="1:12" x14ac:dyDescent="0.2">
      <c r="B14" s="15" t="s">
        <v>106</v>
      </c>
      <c r="C14" s="53">
        <v>713.27837599999998</v>
      </c>
      <c r="D14" s="53">
        <v>707.846138</v>
      </c>
      <c r="E14" s="16">
        <v>-7.615873665571482E-3</v>
      </c>
      <c r="F14" s="53">
        <v>-5.4322379999999839</v>
      </c>
      <c r="G14" s="16">
        <v>6.1258918198190696E-2</v>
      </c>
      <c r="H14" s="53">
        <v>203.53881999999999</v>
      </c>
      <c r="I14" s="53">
        <v>165.71930399999999</v>
      </c>
      <c r="J14" s="16">
        <v>-0.18580984207336959</v>
      </c>
      <c r="K14" s="53">
        <v>-37.819515999999993</v>
      </c>
      <c r="L14" s="16">
        <v>5.2009293988142608E-2</v>
      </c>
    </row>
    <row r="15" spans="1:12" x14ac:dyDescent="0.2">
      <c r="B15" s="17" t="s">
        <v>110</v>
      </c>
      <c r="C15" s="54">
        <v>251.24356700000001</v>
      </c>
      <c r="D15" s="54">
        <v>292.43674299999998</v>
      </c>
      <c r="E15" s="100">
        <v>0.16395713725876204</v>
      </c>
      <c r="F15" s="54">
        <v>41.193175999999966</v>
      </c>
      <c r="G15" s="100">
        <v>2.5308266240173106E-2</v>
      </c>
      <c r="H15" s="54">
        <v>98.896165999999994</v>
      </c>
      <c r="I15" s="54">
        <v>107.532071</v>
      </c>
      <c r="J15" s="100">
        <v>8.7322950416500511E-2</v>
      </c>
      <c r="K15" s="54">
        <v>8.6359050000000082</v>
      </c>
      <c r="L15" s="100">
        <v>3.374783117477264E-2</v>
      </c>
    </row>
    <row r="16" spans="1:12" x14ac:dyDescent="0.2">
      <c r="B16" s="15" t="s">
        <v>108</v>
      </c>
      <c r="C16" s="53">
        <v>651.48556799999994</v>
      </c>
      <c r="D16" s="53">
        <v>383.96019799999999</v>
      </c>
      <c r="E16" s="16">
        <v>-0.41063898133810994</v>
      </c>
      <c r="F16" s="53">
        <v>-267.52536999999995</v>
      </c>
      <c r="G16" s="16">
        <v>3.322895343767928E-2</v>
      </c>
      <c r="H16" s="53">
        <v>350.63369499999999</v>
      </c>
      <c r="I16" s="53">
        <v>101.400823</v>
      </c>
      <c r="J16" s="16">
        <v>-0.71080696337526827</v>
      </c>
      <c r="K16" s="53">
        <v>-249.23287199999999</v>
      </c>
      <c r="L16" s="16">
        <v>3.1823602240367926E-2</v>
      </c>
    </row>
    <row r="17" spans="2:12" x14ac:dyDescent="0.2">
      <c r="B17" s="17" t="s">
        <v>112</v>
      </c>
      <c r="C17" s="54">
        <v>169.50265099999999</v>
      </c>
      <c r="D17" s="54">
        <v>203.59764300000001</v>
      </c>
      <c r="E17" s="100">
        <v>0.20114724931352268</v>
      </c>
      <c r="F17" s="54">
        <v>34.094992000000019</v>
      </c>
      <c r="G17" s="100">
        <v>1.7619890380586398E-2</v>
      </c>
      <c r="H17" s="54">
        <v>55.502034000000002</v>
      </c>
      <c r="I17" s="54">
        <v>90.263807999999997</v>
      </c>
      <c r="J17" s="100">
        <v>0.62631531666028661</v>
      </c>
      <c r="K17" s="54">
        <v>34.761773999999996</v>
      </c>
      <c r="L17" s="100">
        <v>2.8328364972865554E-2</v>
      </c>
    </row>
    <row r="18" spans="2:12" x14ac:dyDescent="0.2">
      <c r="B18" s="15" t="s">
        <v>113</v>
      </c>
      <c r="C18" s="53">
        <v>147.344853</v>
      </c>
      <c r="D18" s="53">
        <v>153.55671699999999</v>
      </c>
      <c r="E18" s="16">
        <v>4.2158676557232599E-2</v>
      </c>
      <c r="F18" s="53">
        <v>6.2118639999999914</v>
      </c>
      <c r="G18" s="16">
        <v>1.3289213376319527E-2</v>
      </c>
      <c r="H18" s="53">
        <v>52.640613000000002</v>
      </c>
      <c r="I18" s="53">
        <v>51.866449000000003</v>
      </c>
      <c r="J18" s="16">
        <v>-1.4706591657661749E-2</v>
      </c>
      <c r="K18" s="53">
        <v>-0.77416399999999896</v>
      </c>
      <c r="L18" s="16">
        <v>1.6277749960632259E-2</v>
      </c>
    </row>
    <row r="19" spans="2:12" x14ac:dyDescent="0.2">
      <c r="B19" s="17" t="s">
        <v>111</v>
      </c>
      <c r="C19" s="54">
        <v>91.871981000000005</v>
      </c>
      <c r="D19" s="54">
        <v>143.62832900000001</v>
      </c>
      <c r="E19" s="100">
        <v>0.56335291170003177</v>
      </c>
      <c r="F19" s="54">
        <v>51.756348000000003</v>
      </c>
      <c r="G19" s="100">
        <v>1.2429983840858111E-2</v>
      </c>
      <c r="H19" s="54">
        <v>19.627206999999999</v>
      </c>
      <c r="I19" s="54">
        <v>48.564573000000003</v>
      </c>
      <c r="J19" s="100">
        <v>1.4743496616711695</v>
      </c>
      <c r="K19" s="54">
        <v>28.937366000000004</v>
      </c>
      <c r="L19" s="100">
        <v>1.5241490240422522E-2</v>
      </c>
    </row>
    <row r="20" spans="2:12" x14ac:dyDescent="0.2">
      <c r="B20" s="15" t="s">
        <v>116</v>
      </c>
      <c r="C20" s="53">
        <v>126.478763</v>
      </c>
      <c r="D20" s="53">
        <v>119.871495</v>
      </c>
      <c r="E20" s="16">
        <v>-5.2240137737590064E-2</v>
      </c>
      <c r="F20" s="53">
        <v>-6.6072680000000048</v>
      </c>
      <c r="G20" s="16">
        <v>1.0374003208165875E-2</v>
      </c>
      <c r="H20" s="53">
        <v>50.757826000000001</v>
      </c>
      <c r="I20" s="53">
        <v>47.165565999999998</v>
      </c>
      <c r="J20" s="16">
        <v>-7.0772534662930653E-2</v>
      </c>
      <c r="K20" s="53">
        <v>-3.5922600000000031</v>
      </c>
      <c r="L20" s="16">
        <v>1.480242632572934E-2</v>
      </c>
    </row>
    <row r="21" spans="2:12" x14ac:dyDescent="0.2">
      <c r="B21" s="17" t="s">
        <v>114</v>
      </c>
      <c r="C21" s="54">
        <v>120.61148900000001</v>
      </c>
      <c r="D21" s="54">
        <v>143.16254000000001</v>
      </c>
      <c r="E21" s="100">
        <v>0.1869726606227371</v>
      </c>
      <c r="F21" s="54">
        <v>22.551051000000001</v>
      </c>
      <c r="G21" s="100">
        <v>1.2389673201699666E-2</v>
      </c>
      <c r="H21" s="54">
        <v>36.514564</v>
      </c>
      <c r="I21" s="54">
        <v>41.337162999999997</v>
      </c>
      <c r="J21" s="100">
        <v>0.13207330094370007</v>
      </c>
      <c r="K21" s="54">
        <v>4.8225989999999967</v>
      </c>
      <c r="L21" s="100">
        <v>1.2973242170403822E-2</v>
      </c>
    </row>
    <row r="22" spans="2:12" x14ac:dyDescent="0.2">
      <c r="B22" s="15" t="s">
        <v>119</v>
      </c>
      <c r="C22" s="53">
        <v>39.834510000000002</v>
      </c>
      <c r="D22" s="53">
        <v>67.668982</v>
      </c>
      <c r="E22" s="16">
        <v>0.69875271466876332</v>
      </c>
      <c r="F22" s="53">
        <v>27.834471999999998</v>
      </c>
      <c r="G22" s="16">
        <v>5.8562566218208828E-3</v>
      </c>
      <c r="H22" s="53">
        <v>13.828908</v>
      </c>
      <c r="I22" s="53">
        <v>34.675606999999999</v>
      </c>
      <c r="J22" s="16">
        <v>1.507472535069291</v>
      </c>
      <c r="K22" s="53">
        <v>20.846699000000001</v>
      </c>
      <c r="L22" s="16">
        <v>1.0882581540894571E-2</v>
      </c>
    </row>
    <row r="23" spans="2:12" x14ac:dyDescent="0.2">
      <c r="B23" s="17" t="s">
        <v>117</v>
      </c>
      <c r="C23" s="54">
        <v>168.021501</v>
      </c>
      <c r="D23" s="54">
        <v>78.536646000000005</v>
      </c>
      <c r="E23" s="100">
        <v>-0.53257978572635167</v>
      </c>
      <c r="F23" s="54">
        <v>-89.484854999999996</v>
      </c>
      <c r="G23" s="100">
        <v>6.7967736413280548E-3</v>
      </c>
      <c r="H23" s="54">
        <v>50.922452</v>
      </c>
      <c r="I23" s="54">
        <v>26.475967000000001</v>
      </c>
      <c r="J23" s="100">
        <v>-0.48007281738907626</v>
      </c>
      <c r="K23" s="54">
        <v>-24.446484999999999</v>
      </c>
      <c r="L23" s="100">
        <v>8.3092091149704703E-3</v>
      </c>
    </row>
    <row r="24" spans="2:12" x14ac:dyDescent="0.2">
      <c r="B24" s="15" t="s">
        <v>118</v>
      </c>
      <c r="C24" s="53">
        <v>77.615173999999996</v>
      </c>
      <c r="D24" s="53">
        <v>67.128281999999999</v>
      </c>
      <c r="E24" s="16">
        <v>-0.13511394047767</v>
      </c>
      <c r="F24" s="53">
        <v>-10.486891999999997</v>
      </c>
      <c r="G24" s="16">
        <v>5.8094629822266217E-3</v>
      </c>
      <c r="H24" s="53">
        <v>22.919329000000001</v>
      </c>
      <c r="I24" s="53">
        <v>19.124580000000002</v>
      </c>
      <c r="J24" s="16">
        <v>-0.16556981227504519</v>
      </c>
      <c r="K24" s="53">
        <v>-3.7947489999999995</v>
      </c>
      <c r="L24" s="16">
        <v>6.0020521424574199E-3</v>
      </c>
    </row>
    <row r="25" spans="2:12" x14ac:dyDescent="0.2">
      <c r="B25" s="17" t="s">
        <v>122</v>
      </c>
      <c r="C25" s="54">
        <v>47.075653000000003</v>
      </c>
      <c r="D25" s="54">
        <v>44.726193000000002</v>
      </c>
      <c r="E25" s="100">
        <v>-4.9908176525984671E-2</v>
      </c>
      <c r="F25" s="54">
        <v>-2.3494600000000005</v>
      </c>
      <c r="G25" s="100">
        <v>3.8707256439159798E-3</v>
      </c>
      <c r="H25" s="54">
        <v>14.03717</v>
      </c>
      <c r="I25" s="54">
        <v>14.614674000000001</v>
      </c>
      <c r="J25" s="100">
        <v>4.1141056210048044E-2</v>
      </c>
      <c r="K25" s="54">
        <v>0.57750400000000113</v>
      </c>
      <c r="L25" s="100">
        <v>4.5866646688720357E-3</v>
      </c>
    </row>
    <row r="26" spans="2:12" x14ac:dyDescent="0.2">
      <c r="B26" s="15" t="s">
        <v>115</v>
      </c>
      <c r="C26" s="53">
        <v>75.104078999999999</v>
      </c>
      <c r="D26" s="53">
        <v>47.659236999999997</v>
      </c>
      <c r="E26" s="16">
        <v>-0.36542412030643501</v>
      </c>
      <c r="F26" s="53">
        <v>-27.444842000000001</v>
      </c>
      <c r="G26" s="16">
        <v>4.1245592001395975E-3</v>
      </c>
      <c r="H26" s="53">
        <v>22.647915999999999</v>
      </c>
      <c r="I26" s="53">
        <v>11.483658999999999</v>
      </c>
      <c r="J26" s="16">
        <v>-0.49294853442586062</v>
      </c>
      <c r="K26" s="53">
        <v>-11.164256999999999</v>
      </c>
      <c r="L26" s="16">
        <v>3.6040279108979349E-3</v>
      </c>
    </row>
    <row r="27" spans="2:12" x14ac:dyDescent="0.2">
      <c r="B27" s="17" t="s">
        <v>124</v>
      </c>
      <c r="C27" s="54">
        <v>25.941231999999999</v>
      </c>
      <c r="D27" s="54">
        <v>16.485233000000001</v>
      </c>
      <c r="E27" s="100">
        <v>-0.36451618797441843</v>
      </c>
      <c r="F27" s="54">
        <v>-9.4559989999999985</v>
      </c>
      <c r="G27" s="100">
        <v>1.4266766259097875E-3</v>
      </c>
      <c r="H27" s="54">
        <v>7.0413350000000001</v>
      </c>
      <c r="I27" s="54">
        <v>7.7560250000000002</v>
      </c>
      <c r="J27" s="100">
        <v>0.10149921854307453</v>
      </c>
      <c r="K27" s="54">
        <v>0.71469000000000005</v>
      </c>
      <c r="L27" s="100">
        <v>2.4341484345383434E-3</v>
      </c>
    </row>
    <row r="28" spans="2:12" x14ac:dyDescent="0.2">
      <c r="B28" s="15" t="s">
        <v>125</v>
      </c>
      <c r="C28" s="53">
        <v>15.184459</v>
      </c>
      <c r="D28" s="53">
        <v>21.885306</v>
      </c>
      <c r="E28" s="16">
        <v>0.44129639389852482</v>
      </c>
      <c r="F28" s="53">
        <v>6.7008469999999996</v>
      </c>
      <c r="G28" s="16">
        <v>1.8940135405476663E-3</v>
      </c>
      <c r="H28" s="53">
        <v>4.7620189999999996</v>
      </c>
      <c r="I28" s="53">
        <v>6.6318659999999996</v>
      </c>
      <c r="J28" s="16">
        <v>0.39265845012378153</v>
      </c>
      <c r="K28" s="53">
        <v>1.869847</v>
      </c>
      <c r="L28" s="16">
        <v>2.0813427292934285E-3</v>
      </c>
    </row>
    <row r="29" spans="2:12" x14ac:dyDescent="0.2">
      <c r="B29" s="17" t="s">
        <v>120</v>
      </c>
      <c r="C29" s="54">
        <v>24.420622000000002</v>
      </c>
      <c r="D29" s="54">
        <v>33.712021</v>
      </c>
      <c r="E29" s="100">
        <v>0.38047347852155444</v>
      </c>
      <c r="F29" s="54">
        <v>9.2913989999999984</v>
      </c>
      <c r="G29" s="100">
        <v>2.9175294260554217E-3</v>
      </c>
      <c r="H29" s="54">
        <v>8.2995269999999994</v>
      </c>
      <c r="I29" s="54">
        <v>6.0420749999999996</v>
      </c>
      <c r="J29" s="100">
        <v>-0.27199766926476654</v>
      </c>
      <c r="K29" s="54">
        <v>-2.2574519999999998</v>
      </c>
      <c r="L29" s="100">
        <v>1.8962429082697979E-3</v>
      </c>
    </row>
    <row r="30" spans="2:12" x14ac:dyDescent="0.2">
      <c r="B30" s="15" t="s">
        <v>123</v>
      </c>
      <c r="C30" s="53">
        <v>19.165486000000001</v>
      </c>
      <c r="D30" s="53">
        <v>15.523289</v>
      </c>
      <c r="E30" s="16">
        <v>-0.19003937599077847</v>
      </c>
      <c r="F30" s="53">
        <v>-3.6421970000000012</v>
      </c>
      <c r="G30" s="16">
        <v>1.3434273918689846E-3</v>
      </c>
      <c r="H30" s="53">
        <v>7.197838</v>
      </c>
      <c r="I30" s="53">
        <v>3.875858</v>
      </c>
      <c r="J30" s="16">
        <v>-0.46152469672143215</v>
      </c>
      <c r="K30" s="53">
        <v>-3.3219799999999999</v>
      </c>
      <c r="L30" s="16">
        <v>1.2163980496701485E-3</v>
      </c>
    </row>
    <row r="31" spans="2:12" x14ac:dyDescent="0.2">
      <c r="B31" s="17" t="s">
        <v>121</v>
      </c>
      <c r="C31" s="54">
        <v>18.112831</v>
      </c>
      <c r="D31" s="54">
        <v>14.275672</v>
      </c>
      <c r="E31" s="100">
        <v>-0.21184755712676828</v>
      </c>
      <c r="F31" s="54">
        <v>-3.8371589999999998</v>
      </c>
      <c r="G31" s="100">
        <v>1.2354552441906539E-3</v>
      </c>
      <c r="H31" s="54">
        <v>7.7101730000000002</v>
      </c>
      <c r="I31" s="54">
        <v>3.157734</v>
      </c>
      <c r="J31" s="100">
        <v>-0.59044576561381956</v>
      </c>
      <c r="K31" s="54">
        <v>-4.5524389999999997</v>
      </c>
      <c r="L31" s="71">
        <v>9.9102224048897469E-4</v>
      </c>
    </row>
    <row r="32" spans="2:12" x14ac:dyDescent="0.2">
      <c r="B32" s="15" t="s">
        <v>126</v>
      </c>
      <c r="C32" s="53">
        <v>16.401885</v>
      </c>
      <c r="D32" s="53">
        <v>14.270637000000001</v>
      </c>
      <c r="E32" s="16">
        <v>-0.12993921125529162</v>
      </c>
      <c r="F32" s="53">
        <v>-2.1312479999999994</v>
      </c>
      <c r="G32" s="16">
        <v>1.2350195016802839E-3</v>
      </c>
      <c r="H32" s="53">
        <v>2.860894</v>
      </c>
      <c r="I32" s="53">
        <v>2.7805780000000002</v>
      </c>
      <c r="J32" s="16">
        <v>-2.8073741984148914E-2</v>
      </c>
      <c r="K32" s="53">
        <v>-8.0315999999999832E-2</v>
      </c>
      <c r="L32" s="70">
        <v>8.7265572065739309E-4</v>
      </c>
    </row>
    <row r="33" spans="2:12" x14ac:dyDescent="0.2">
      <c r="B33" s="17" t="s">
        <v>127</v>
      </c>
      <c r="C33" s="54">
        <v>5.7212389999999997</v>
      </c>
      <c r="D33" s="54">
        <v>3.1639689999999998</v>
      </c>
      <c r="E33" s="100">
        <v>-0.44697835556249266</v>
      </c>
      <c r="F33" s="54">
        <v>-2.5572699999999999</v>
      </c>
      <c r="G33" s="71">
        <v>2.7381842994898305E-4</v>
      </c>
      <c r="H33" s="54">
        <v>1.4563299999999999</v>
      </c>
      <c r="I33" s="54">
        <v>1.3876120000000001</v>
      </c>
      <c r="J33" s="100">
        <v>-4.7185734002595403E-2</v>
      </c>
      <c r="K33" s="54">
        <v>-6.8717999999999835E-2</v>
      </c>
      <c r="L33" s="71">
        <v>4.3548771149482109E-4</v>
      </c>
    </row>
    <row r="34" spans="2:12" ht="10.8" thickBot="1" x14ac:dyDescent="0.25">
      <c r="B34" s="19" t="s">
        <v>20</v>
      </c>
      <c r="C34" s="56">
        <v>12818.381336</v>
      </c>
      <c r="D34" s="56">
        <v>11554.989196999997</v>
      </c>
      <c r="E34" s="20">
        <v>-9.856097317465573E-2</v>
      </c>
      <c r="F34" s="56">
        <v>-1263.3921390000032</v>
      </c>
      <c r="G34" s="20">
        <v>1</v>
      </c>
      <c r="H34" s="56">
        <v>3889.4156019999996</v>
      </c>
      <c r="I34" s="56">
        <v>3186.340196000001</v>
      </c>
      <c r="J34" s="20">
        <v>-0.18076633560025468</v>
      </c>
      <c r="K34" s="56">
        <v>-703.07540599999857</v>
      </c>
      <c r="L34" s="20">
        <v>1</v>
      </c>
    </row>
    <row r="36" spans="2:12" x14ac:dyDescent="0.2">
      <c r="B36" s="187" t="s">
        <v>167</v>
      </c>
      <c r="C36" s="187"/>
      <c r="D36" s="187"/>
      <c r="E36" s="187"/>
      <c r="F36" s="187"/>
      <c r="G36" s="187"/>
      <c r="H36" s="187"/>
      <c r="I36" s="187"/>
      <c r="J36" s="187"/>
      <c r="K36" s="187"/>
    </row>
    <row r="37" spans="2:12" ht="25.5" customHeight="1" x14ac:dyDescent="0.2">
      <c r="B37" s="176" t="s">
        <v>175</v>
      </c>
      <c r="C37" s="176"/>
      <c r="D37" s="176"/>
      <c r="E37" s="176"/>
      <c r="F37" s="176"/>
      <c r="G37" s="176"/>
      <c r="H37" s="176"/>
      <c r="I37" s="176"/>
      <c r="J37" s="176"/>
      <c r="K37" s="176"/>
    </row>
  </sheetData>
  <mergeCells count="7">
    <mergeCell ref="H6:L6"/>
    <mergeCell ref="B36:K36"/>
    <mergeCell ref="B37:K37"/>
    <mergeCell ref="B2:G2"/>
    <mergeCell ref="B3:G3"/>
    <mergeCell ref="B6:B7"/>
    <mergeCell ref="C6:G6"/>
  </mergeCells>
  <pageMargins left="0.7" right="0.7" top="0.75" bottom="0.75" header="0.3" footer="0.3"/>
  <pageSetup scale="8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CCDA-6021-4C30-9104-153C8D228029}">
  <sheetPr>
    <tabColor theme="9" tint="0.59999389629810485"/>
  </sheetPr>
  <dimension ref="A2:L37"/>
  <sheetViews>
    <sheetView showGridLines="0" workbookViewId="0">
      <selection activeCell="A2" sqref="A2"/>
    </sheetView>
  </sheetViews>
  <sheetFormatPr baseColWidth="10" defaultColWidth="11.44140625" defaultRowHeight="10.199999999999999" x14ac:dyDescent="0.2"/>
  <cols>
    <col min="1" max="1" width="11.44140625" style="23"/>
    <col min="2" max="2" width="16.33203125" style="23" customWidth="1"/>
    <col min="3" max="16384" width="11.44140625" style="23"/>
  </cols>
  <sheetData>
    <row r="2" spans="1:12" x14ac:dyDescent="0.2">
      <c r="A2" s="23" t="s">
        <v>168</v>
      </c>
      <c r="B2" s="176" t="s">
        <v>166</v>
      </c>
      <c r="C2" s="176"/>
      <c r="D2" s="176"/>
      <c r="E2" s="176"/>
      <c r="F2" s="176"/>
      <c r="G2" s="176"/>
    </row>
    <row r="3" spans="1:12" x14ac:dyDescent="0.2">
      <c r="B3" s="176" t="s">
        <v>161</v>
      </c>
      <c r="C3" s="176"/>
      <c r="D3" s="176"/>
      <c r="E3" s="176"/>
      <c r="F3" s="176"/>
      <c r="G3" s="176"/>
    </row>
    <row r="4" spans="1:12" x14ac:dyDescent="0.2">
      <c r="B4" s="73"/>
      <c r="C4" s="73"/>
      <c r="D4" s="73"/>
      <c r="E4" s="73"/>
      <c r="F4" s="73"/>
      <c r="G4" s="73"/>
    </row>
    <row r="5" spans="1:12" ht="10.8" thickBot="1" x14ac:dyDescent="0.25"/>
    <row r="6" spans="1:12" ht="12.75" customHeight="1" x14ac:dyDescent="0.2">
      <c r="B6" s="204" t="s">
        <v>178</v>
      </c>
      <c r="C6" s="198" t="s">
        <v>249</v>
      </c>
      <c r="D6" s="199"/>
      <c r="E6" s="199"/>
      <c r="F6" s="199"/>
      <c r="G6" s="200"/>
      <c r="H6" s="203" t="s">
        <v>220</v>
      </c>
      <c r="I6" s="196"/>
      <c r="J6" s="196"/>
      <c r="K6" s="196"/>
      <c r="L6" s="196"/>
    </row>
    <row r="7" spans="1:12" ht="21" thickBot="1" x14ac:dyDescent="0.25">
      <c r="B7" s="205"/>
      <c r="C7" s="34">
        <f>+'Cuadro 3'!C7</f>
        <v>2023</v>
      </c>
      <c r="D7" s="34">
        <f>+'Cuadro 3'!D7</f>
        <v>2024</v>
      </c>
      <c r="E7" s="35" t="s">
        <v>244</v>
      </c>
      <c r="F7" s="34" t="s">
        <v>245</v>
      </c>
      <c r="G7" s="35" t="s">
        <v>246</v>
      </c>
      <c r="H7" s="111">
        <f>+C7</f>
        <v>2023</v>
      </c>
      <c r="I7" s="111">
        <f>+D7</f>
        <v>2024</v>
      </c>
      <c r="J7" s="112" t="str">
        <f>+E7</f>
        <v>% Var.
'2024/2023</v>
      </c>
      <c r="K7" s="111" t="str">
        <f>+F7</f>
        <v>US$ Dif.
'2024/2023</v>
      </c>
      <c r="L7" s="112" t="str">
        <f>+G7</f>
        <v>% Part.
2024</v>
      </c>
    </row>
    <row r="8" spans="1:12" ht="10.8" thickTop="1" x14ac:dyDescent="0.2">
      <c r="B8" s="15" t="s">
        <v>103</v>
      </c>
      <c r="C8" s="168">
        <v>3844.907072</v>
      </c>
      <c r="D8" s="168">
        <v>4289.8323440000004</v>
      </c>
      <c r="E8" s="16">
        <v>0.11571808204159395</v>
      </c>
      <c r="F8" s="168">
        <v>444.9252720000004</v>
      </c>
      <c r="G8" s="16">
        <v>0.23087898481423733</v>
      </c>
      <c r="H8" s="168">
        <v>1192.2185360000001</v>
      </c>
      <c r="I8" s="168">
        <v>1454.066403</v>
      </c>
      <c r="J8" s="16">
        <v>0.21963076323114628</v>
      </c>
      <c r="K8" s="168">
        <v>261.84786699999995</v>
      </c>
      <c r="L8" s="16">
        <v>0.23628342340311786</v>
      </c>
    </row>
    <row r="9" spans="1:12" x14ac:dyDescent="0.2">
      <c r="A9" s="80"/>
      <c r="B9" s="17" t="s">
        <v>107</v>
      </c>
      <c r="C9" s="169">
        <v>4055.1588919999999</v>
      </c>
      <c r="D9" s="169">
        <v>3726.2669449999999</v>
      </c>
      <c r="E9" s="100">
        <v>-8.1104577097789399E-2</v>
      </c>
      <c r="F9" s="169">
        <v>-328.89194700000007</v>
      </c>
      <c r="G9" s="100">
        <v>0.20054786770670344</v>
      </c>
      <c r="H9" s="169">
        <v>1673.991824</v>
      </c>
      <c r="I9" s="169">
        <v>1204.4109060000001</v>
      </c>
      <c r="J9" s="100">
        <v>-0.2805156580024013</v>
      </c>
      <c r="K9" s="169">
        <v>-469.58091799999988</v>
      </c>
      <c r="L9" s="100">
        <v>0.19571481155646425</v>
      </c>
    </row>
    <row r="10" spans="1:12" x14ac:dyDescent="0.2">
      <c r="A10" s="80"/>
      <c r="B10" s="15" t="s">
        <v>104</v>
      </c>
      <c r="C10" s="168">
        <v>3832.0392489999999</v>
      </c>
      <c r="D10" s="168">
        <v>3682.061197</v>
      </c>
      <c r="E10" s="16">
        <v>-3.9137921679465504E-2</v>
      </c>
      <c r="F10" s="168">
        <v>-149.97805199999993</v>
      </c>
      <c r="G10" s="16">
        <v>0.19816871220533078</v>
      </c>
      <c r="H10" s="168">
        <v>1381.6343890000001</v>
      </c>
      <c r="I10" s="168">
        <v>1166.7400009999999</v>
      </c>
      <c r="J10" s="16">
        <v>-0.15553636310075958</v>
      </c>
      <c r="K10" s="168">
        <v>-214.89438800000016</v>
      </c>
      <c r="L10" s="16">
        <v>0.18959335081868137</v>
      </c>
    </row>
    <row r="11" spans="1:12" x14ac:dyDescent="0.2">
      <c r="A11" s="80"/>
      <c r="B11" s="17" t="s">
        <v>105</v>
      </c>
      <c r="C11" s="169">
        <v>2667.6177250000001</v>
      </c>
      <c r="D11" s="169">
        <v>2482.4537799999998</v>
      </c>
      <c r="E11" s="100">
        <v>-6.9411723900582589E-2</v>
      </c>
      <c r="F11" s="169">
        <v>-185.16394500000024</v>
      </c>
      <c r="G11" s="100">
        <v>0.13360578284051139</v>
      </c>
      <c r="H11" s="169">
        <v>906.89426700000001</v>
      </c>
      <c r="I11" s="169">
        <v>853.34200999999996</v>
      </c>
      <c r="J11" s="100">
        <v>-5.9050165988093095E-2</v>
      </c>
      <c r="K11" s="169">
        <v>-53.552257000000054</v>
      </c>
      <c r="L11" s="100">
        <v>0.1386666874638583</v>
      </c>
    </row>
    <row r="12" spans="1:12" x14ac:dyDescent="0.2">
      <c r="B12" s="15" t="s">
        <v>109</v>
      </c>
      <c r="C12" s="168">
        <v>1171.3080789999999</v>
      </c>
      <c r="D12" s="168">
        <v>1039.3889160000001</v>
      </c>
      <c r="E12" s="16">
        <v>-0.11262550422483664</v>
      </c>
      <c r="F12" s="168">
        <v>-131.9191629999998</v>
      </c>
      <c r="G12" s="16">
        <v>5.5939961870279241E-2</v>
      </c>
      <c r="H12" s="168">
        <v>464.62802099999999</v>
      </c>
      <c r="I12" s="168">
        <v>381.64488999999998</v>
      </c>
      <c r="J12" s="16">
        <v>-0.17860121914601446</v>
      </c>
      <c r="K12" s="168">
        <v>-82.983131000000014</v>
      </c>
      <c r="L12" s="16">
        <v>6.2016673342741649E-2</v>
      </c>
    </row>
    <row r="13" spans="1:12" x14ac:dyDescent="0.2">
      <c r="B13" s="17" t="s">
        <v>128</v>
      </c>
      <c r="C13" s="169">
        <v>719.15802799999994</v>
      </c>
      <c r="D13" s="169">
        <v>537.18327999999997</v>
      </c>
      <c r="E13" s="100">
        <v>-0.25303861031222474</v>
      </c>
      <c r="F13" s="169">
        <v>-181.97474799999998</v>
      </c>
      <c r="G13" s="100">
        <v>2.8911230183400888E-2</v>
      </c>
      <c r="H13" s="169">
        <v>267.84937200000002</v>
      </c>
      <c r="I13" s="169">
        <v>164.29572899999999</v>
      </c>
      <c r="J13" s="100">
        <v>-0.38661148326306327</v>
      </c>
      <c r="K13" s="169">
        <v>-103.55364300000002</v>
      </c>
      <c r="L13" s="100">
        <v>2.6697788504388479E-2</v>
      </c>
    </row>
    <row r="14" spans="1:12" x14ac:dyDescent="0.2">
      <c r="B14" s="15" t="s">
        <v>106</v>
      </c>
      <c r="C14" s="168">
        <v>632.40622099999996</v>
      </c>
      <c r="D14" s="168">
        <v>501.85561799999999</v>
      </c>
      <c r="E14" s="16">
        <v>-0.20643472291206311</v>
      </c>
      <c r="F14" s="168">
        <v>-130.55060299999997</v>
      </c>
      <c r="G14" s="16">
        <v>2.70098937011422E-2</v>
      </c>
      <c r="H14" s="168">
        <v>210.68252000000001</v>
      </c>
      <c r="I14" s="168">
        <v>110.03206</v>
      </c>
      <c r="J14" s="16">
        <v>-0.47773521979896583</v>
      </c>
      <c r="K14" s="168">
        <v>-100.65046000000001</v>
      </c>
      <c r="L14" s="16">
        <v>1.7880030628076665E-2</v>
      </c>
    </row>
    <row r="15" spans="1:12" x14ac:dyDescent="0.2">
      <c r="B15" s="17" t="s">
        <v>108</v>
      </c>
      <c r="C15" s="169">
        <v>411.05467499999997</v>
      </c>
      <c r="D15" s="169">
        <v>452.625516</v>
      </c>
      <c r="E15" s="100">
        <v>0.10113214501209611</v>
      </c>
      <c r="F15" s="169">
        <v>41.57084100000003</v>
      </c>
      <c r="G15" s="100">
        <v>2.4360327223804514E-2</v>
      </c>
      <c r="H15" s="169">
        <v>98.674148000000002</v>
      </c>
      <c r="I15" s="169">
        <v>136.40443500000001</v>
      </c>
      <c r="J15" s="100">
        <v>0.38237256429110489</v>
      </c>
      <c r="K15" s="169">
        <v>37.730287000000004</v>
      </c>
      <c r="L15" s="100">
        <v>2.2165498633811752E-2</v>
      </c>
    </row>
    <row r="16" spans="1:12" x14ac:dyDescent="0.2">
      <c r="B16" s="15" t="s">
        <v>118</v>
      </c>
      <c r="C16" s="168">
        <v>324.13108399999999</v>
      </c>
      <c r="D16" s="168">
        <v>315.25456100000002</v>
      </c>
      <c r="E16" s="16">
        <v>-2.7385596254631217E-2</v>
      </c>
      <c r="F16" s="168">
        <v>-8.8765229999999633</v>
      </c>
      <c r="G16" s="16">
        <v>1.6967015763107888E-2</v>
      </c>
      <c r="H16" s="168">
        <v>130.128793</v>
      </c>
      <c r="I16" s="168">
        <v>125.42623500000001</v>
      </c>
      <c r="J16" s="16">
        <v>-3.6137720880881408E-2</v>
      </c>
      <c r="K16" s="168">
        <v>-4.7025579999999962</v>
      </c>
      <c r="L16" s="16">
        <v>2.0381559005296652E-2</v>
      </c>
    </row>
    <row r="17" spans="2:12" x14ac:dyDescent="0.2">
      <c r="B17" s="17" t="s">
        <v>116</v>
      </c>
      <c r="C17" s="169">
        <v>388.74233299999997</v>
      </c>
      <c r="D17" s="169">
        <v>304.53554100000002</v>
      </c>
      <c r="E17" s="100">
        <v>-0.21661338334356284</v>
      </c>
      <c r="F17" s="169">
        <v>-84.20679199999995</v>
      </c>
      <c r="G17" s="100">
        <v>1.6390117586827201E-2</v>
      </c>
      <c r="H17" s="169">
        <v>105.62011099999999</v>
      </c>
      <c r="I17" s="169">
        <v>133.33344600000001</v>
      </c>
      <c r="J17" s="100">
        <v>0.26238691417394944</v>
      </c>
      <c r="K17" s="169">
        <v>27.713335000000015</v>
      </c>
      <c r="L17" s="100">
        <v>2.1666467920595199E-2</v>
      </c>
    </row>
    <row r="18" spans="2:12" x14ac:dyDescent="0.2">
      <c r="B18" s="15" t="s">
        <v>111</v>
      </c>
      <c r="C18" s="168">
        <v>297.87470000000002</v>
      </c>
      <c r="D18" s="168">
        <v>287.301807</v>
      </c>
      <c r="E18" s="16">
        <v>-3.5494431047685571E-2</v>
      </c>
      <c r="F18" s="168">
        <v>-10.572893000000022</v>
      </c>
      <c r="G18" s="16">
        <v>1.5462597187097887E-2</v>
      </c>
      <c r="H18" s="168">
        <v>89.282240999999999</v>
      </c>
      <c r="I18" s="168">
        <v>115.28443</v>
      </c>
      <c r="J18" s="16">
        <v>0.29123584610740227</v>
      </c>
      <c r="K18" s="168">
        <v>26.002189000000001</v>
      </c>
      <c r="L18" s="16">
        <v>1.8733532202708559E-2</v>
      </c>
    </row>
    <row r="19" spans="2:12" x14ac:dyDescent="0.2">
      <c r="B19" s="17" t="s">
        <v>110</v>
      </c>
      <c r="C19" s="169">
        <v>169.39594299999999</v>
      </c>
      <c r="D19" s="169">
        <v>136.63127299999999</v>
      </c>
      <c r="E19" s="100">
        <v>-0.19342062991437758</v>
      </c>
      <c r="F19" s="169">
        <v>-32.764669999999995</v>
      </c>
      <c r="G19" s="100">
        <v>7.353501739581483E-3</v>
      </c>
      <c r="H19" s="169">
        <v>60.146704</v>
      </c>
      <c r="I19" s="169">
        <v>44.261626999999997</v>
      </c>
      <c r="J19" s="100">
        <v>-0.26410552771104467</v>
      </c>
      <c r="K19" s="169">
        <v>-15.885077000000003</v>
      </c>
      <c r="L19" s="100">
        <v>7.1924423337026049E-3</v>
      </c>
    </row>
    <row r="20" spans="2:12" x14ac:dyDescent="0.2">
      <c r="B20" s="15" t="s">
        <v>112</v>
      </c>
      <c r="C20" s="168">
        <v>188.031398</v>
      </c>
      <c r="D20" s="168">
        <v>119.899715</v>
      </c>
      <c r="E20" s="16">
        <v>-0.36234205417118681</v>
      </c>
      <c r="F20" s="168">
        <v>-68.131682999999995</v>
      </c>
      <c r="G20" s="16">
        <v>6.4530084765280944E-3</v>
      </c>
      <c r="H20" s="168">
        <v>42.143332999999998</v>
      </c>
      <c r="I20" s="168">
        <v>49.057682999999997</v>
      </c>
      <c r="J20" s="16">
        <v>0.16406746946189554</v>
      </c>
      <c r="K20" s="168">
        <v>6.9143499999999989</v>
      </c>
      <c r="L20" s="16">
        <v>7.9717936261710989E-3</v>
      </c>
    </row>
    <row r="21" spans="2:12" x14ac:dyDescent="0.2">
      <c r="B21" s="17" t="s">
        <v>114</v>
      </c>
      <c r="C21" s="169">
        <v>110.302814</v>
      </c>
      <c r="D21" s="169">
        <v>116.118487</v>
      </c>
      <c r="E21" s="100">
        <v>5.2724611359416418E-2</v>
      </c>
      <c r="F21" s="169">
        <v>5.8156730000000039</v>
      </c>
      <c r="G21" s="100">
        <v>6.2495026021756371E-3</v>
      </c>
      <c r="H21" s="169">
        <v>38.345331000000002</v>
      </c>
      <c r="I21" s="169">
        <v>41.233190999999998</v>
      </c>
      <c r="J21" s="100">
        <v>7.5311906943768436E-2</v>
      </c>
      <c r="K21" s="169">
        <v>2.8878599999999963</v>
      </c>
      <c r="L21" s="100">
        <v>6.7003264137137399E-3</v>
      </c>
    </row>
    <row r="22" spans="2:12" x14ac:dyDescent="0.2">
      <c r="B22" s="15" t="s">
        <v>115</v>
      </c>
      <c r="C22" s="168">
        <v>169.140826</v>
      </c>
      <c r="D22" s="168">
        <v>110.39362</v>
      </c>
      <c r="E22" s="16">
        <v>-0.34732717930560419</v>
      </c>
      <c r="F22" s="168">
        <v>-58.747206000000006</v>
      </c>
      <c r="G22" s="16">
        <v>5.9413899825751992E-3</v>
      </c>
      <c r="H22" s="168">
        <v>31.83399</v>
      </c>
      <c r="I22" s="168">
        <v>31.453271000000001</v>
      </c>
      <c r="J22" s="16">
        <v>-1.1959512458224686E-2</v>
      </c>
      <c r="K22" s="168">
        <v>-0.38071899999999914</v>
      </c>
      <c r="L22" s="16">
        <v>5.1111053345106469E-3</v>
      </c>
    </row>
    <row r="23" spans="2:12" x14ac:dyDescent="0.2">
      <c r="B23" s="17" t="s">
        <v>123</v>
      </c>
      <c r="C23" s="169">
        <v>71.421536000000003</v>
      </c>
      <c r="D23" s="169">
        <v>93.024269000000004</v>
      </c>
      <c r="E23" s="100">
        <v>0.30246805389343634</v>
      </c>
      <c r="F23" s="169">
        <v>21.602733000000001</v>
      </c>
      <c r="G23" s="100">
        <v>5.0065706693283602E-3</v>
      </c>
      <c r="H23" s="169">
        <v>22.186093</v>
      </c>
      <c r="I23" s="169">
        <v>28.254086000000001</v>
      </c>
      <c r="J23" s="100">
        <v>0.27350435247882543</v>
      </c>
      <c r="K23" s="169">
        <v>6.0679930000000013</v>
      </c>
      <c r="L23" s="100">
        <v>4.5912429799852168E-3</v>
      </c>
    </row>
    <row r="24" spans="2:12" x14ac:dyDescent="0.2">
      <c r="B24" s="15" t="s">
        <v>124</v>
      </c>
      <c r="C24" s="168">
        <v>89.033530999999996</v>
      </c>
      <c r="D24" s="168">
        <v>90.473240000000004</v>
      </c>
      <c r="E24" s="16">
        <v>1.6170413369318126E-2</v>
      </c>
      <c r="F24" s="168">
        <v>1.4397090000000077</v>
      </c>
      <c r="G24" s="16">
        <v>4.8692741648214983E-3</v>
      </c>
      <c r="H24" s="168">
        <v>34.85295</v>
      </c>
      <c r="I24" s="168">
        <v>30.492868000000001</v>
      </c>
      <c r="J24" s="16">
        <v>-0.12509936748539219</v>
      </c>
      <c r="K24" s="168">
        <v>-4.3600819999999985</v>
      </c>
      <c r="L24" s="16">
        <v>4.9550414104570879E-3</v>
      </c>
    </row>
    <row r="25" spans="2:12" x14ac:dyDescent="0.2">
      <c r="B25" s="17" t="s">
        <v>122</v>
      </c>
      <c r="C25" s="169">
        <v>212.39179799999999</v>
      </c>
      <c r="D25" s="169">
        <v>84.745042999999995</v>
      </c>
      <c r="E25" s="100">
        <v>-0.60099663076443277</v>
      </c>
      <c r="F25" s="169">
        <v>-127.646755</v>
      </c>
      <c r="G25" s="100">
        <v>4.560982324459552E-3</v>
      </c>
      <c r="H25" s="169">
        <v>89.231261000000003</v>
      </c>
      <c r="I25" s="169">
        <v>26.210345</v>
      </c>
      <c r="J25" s="100">
        <v>-0.70626499383439167</v>
      </c>
      <c r="K25" s="169">
        <v>-63.020916</v>
      </c>
      <c r="L25" s="100">
        <v>4.2591383945048021E-3</v>
      </c>
    </row>
    <row r="26" spans="2:12" x14ac:dyDescent="0.2">
      <c r="B26" s="15" t="s">
        <v>120</v>
      </c>
      <c r="C26" s="168">
        <v>65.479890999999995</v>
      </c>
      <c r="D26" s="168">
        <v>60.102110000000003</v>
      </c>
      <c r="E26" s="16">
        <v>-8.2128740867940531E-2</v>
      </c>
      <c r="F26" s="168">
        <v>-5.3777809999999917</v>
      </c>
      <c r="G26" s="16">
        <v>3.23469847519841E-3</v>
      </c>
      <c r="H26" s="168">
        <v>25.178995</v>
      </c>
      <c r="I26" s="168">
        <v>17.507733000000002</v>
      </c>
      <c r="J26" s="16">
        <v>-0.30466911010546682</v>
      </c>
      <c r="K26" s="168">
        <v>-7.6712619999999987</v>
      </c>
      <c r="L26" s="16">
        <v>2.8449781115448408E-3</v>
      </c>
    </row>
    <row r="27" spans="2:12" x14ac:dyDescent="0.2">
      <c r="B27" s="17" t="s">
        <v>113</v>
      </c>
      <c r="C27" s="169">
        <v>57.104422</v>
      </c>
      <c r="D27" s="169">
        <v>53.467202999999998</v>
      </c>
      <c r="E27" s="100">
        <v>-6.3694174156950556E-2</v>
      </c>
      <c r="F27" s="169">
        <v>-3.6372190000000018</v>
      </c>
      <c r="G27" s="100">
        <v>2.877607458660334E-3</v>
      </c>
      <c r="H27" s="169">
        <v>21.842718999999999</v>
      </c>
      <c r="I27" s="169">
        <v>17.155875999999999</v>
      </c>
      <c r="J27" s="100">
        <v>-0.21457232499305601</v>
      </c>
      <c r="K27" s="169">
        <v>-4.6868429999999996</v>
      </c>
      <c r="L27" s="100">
        <v>2.787801921835194E-3</v>
      </c>
    </row>
    <row r="28" spans="2:12" x14ac:dyDescent="0.2">
      <c r="B28" s="15" t="s">
        <v>121</v>
      </c>
      <c r="C28" s="168">
        <v>40.516435000000001</v>
      </c>
      <c r="D28" s="168">
        <v>40.758960000000002</v>
      </c>
      <c r="E28" s="16">
        <v>5.9858425352576905E-3</v>
      </c>
      <c r="F28" s="168">
        <v>0.24252500000000055</v>
      </c>
      <c r="G28" s="16">
        <v>2.1936492040408066E-3</v>
      </c>
      <c r="H28" s="168">
        <v>15.357405999999999</v>
      </c>
      <c r="I28" s="168">
        <v>11.093940999999999</v>
      </c>
      <c r="J28" s="16">
        <v>-0.27761621982254037</v>
      </c>
      <c r="K28" s="168">
        <v>-4.2634650000000001</v>
      </c>
      <c r="L28" s="16">
        <v>1.8027473525995556E-3</v>
      </c>
    </row>
    <row r="29" spans="2:12" x14ac:dyDescent="0.2">
      <c r="B29" s="17" t="s">
        <v>117</v>
      </c>
      <c r="C29" s="169">
        <v>38.311425</v>
      </c>
      <c r="D29" s="169">
        <v>37.184086999999998</v>
      </c>
      <c r="E29" s="100">
        <v>-2.9425634781269583E-2</v>
      </c>
      <c r="F29" s="169">
        <v>-1.1273380000000017</v>
      </c>
      <c r="G29" s="100">
        <v>2.001249365796725E-3</v>
      </c>
      <c r="H29" s="169">
        <v>14.564647000000001</v>
      </c>
      <c r="I29" s="169">
        <v>5.9956019999999999</v>
      </c>
      <c r="J29" s="100">
        <v>-0.58834553285088198</v>
      </c>
      <c r="K29" s="169">
        <v>-8.5690450000000009</v>
      </c>
      <c r="L29" s="100">
        <v>9.7427556471957094E-4</v>
      </c>
    </row>
    <row r="30" spans="2:12" x14ac:dyDescent="0.2">
      <c r="B30" s="15" t="s">
        <v>125</v>
      </c>
      <c r="C30" s="168">
        <v>2.1804649999999999</v>
      </c>
      <c r="D30" s="168">
        <v>8.3852139999999995</v>
      </c>
      <c r="E30" s="16">
        <v>2.8456081615618687</v>
      </c>
      <c r="F30" s="168">
        <v>6.2047489999999996</v>
      </c>
      <c r="G30" s="70">
        <v>4.5129262416930717E-4</v>
      </c>
      <c r="H30" s="168">
        <v>0.57855500000000004</v>
      </c>
      <c r="I30" s="168">
        <v>3.6753339999999999</v>
      </c>
      <c r="J30" s="16">
        <v>5.3526095185418843</v>
      </c>
      <c r="K30" s="168">
        <v>3.0967789999999997</v>
      </c>
      <c r="L30" s="70">
        <v>5.972357918993021E-4</v>
      </c>
    </row>
    <row r="31" spans="2:12" x14ac:dyDescent="0.2">
      <c r="B31" s="17" t="s">
        <v>119</v>
      </c>
      <c r="C31" s="169">
        <v>6.7464040000000001</v>
      </c>
      <c r="D31" s="169">
        <v>7.1051260000000003</v>
      </c>
      <c r="E31" s="100">
        <v>5.3172327064907599E-2</v>
      </c>
      <c r="F31" s="169">
        <v>0.35872200000000021</v>
      </c>
      <c r="G31" s="71">
        <v>3.8239822592405788E-4</v>
      </c>
      <c r="H31" s="169">
        <v>1.674391</v>
      </c>
      <c r="I31" s="169">
        <v>1.6268929999999999</v>
      </c>
      <c r="J31" s="100">
        <v>-2.8367328778045264E-2</v>
      </c>
      <c r="K31" s="169">
        <v>-4.749800000000004E-2</v>
      </c>
      <c r="L31" s="71">
        <v>2.6436746407004948E-4</v>
      </c>
    </row>
    <row r="32" spans="2:12" x14ac:dyDescent="0.2">
      <c r="B32" s="15" t="s">
        <v>126</v>
      </c>
      <c r="C32" s="168">
        <v>6.7137589999999996</v>
      </c>
      <c r="D32" s="168">
        <v>2.796999</v>
      </c>
      <c r="E32" s="16">
        <v>-0.5833929993614605</v>
      </c>
      <c r="F32" s="168">
        <v>-3.9167599999999996</v>
      </c>
      <c r="G32" s="70">
        <v>1.5053462183659572E-4</v>
      </c>
      <c r="H32" s="168">
        <v>2.8562289999999999</v>
      </c>
      <c r="I32" s="168">
        <v>0.74919100000000005</v>
      </c>
      <c r="J32" s="16">
        <v>-0.73769925310610596</v>
      </c>
      <c r="K32" s="168">
        <v>-2.1070379999999997</v>
      </c>
      <c r="L32" s="70">
        <v>1.2174231788698117E-4</v>
      </c>
    </row>
    <row r="33" spans="2:12" x14ac:dyDescent="0.2">
      <c r="B33" s="17" t="s">
        <v>127</v>
      </c>
      <c r="C33" s="169">
        <v>0.92212700000000003</v>
      </c>
      <c r="D33" s="169">
        <v>0.59176799999999996</v>
      </c>
      <c r="E33" s="100">
        <v>-0.35825759358526543</v>
      </c>
      <c r="F33" s="169">
        <v>-0.33035900000000007</v>
      </c>
      <c r="G33" s="89">
        <v>3.1848982461201651E-5</v>
      </c>
      <c r="H33" s="169">
        <v>0.35180099999999997</v>
      </c>
      <c r="I33" s="169">
        <v>0.15961700000000001</v>
      </c>
      <c r="J33" s="100">
        <v>-0.54628611061367072</v>
      </c>
      <c r="K33" s="169">
        <v>-0.19218399999999997</v>
      </c>
      <c r="L33" s="89">
        <v>2.5937502658422585E-5</v>
      </c>
    </row>
    <row r="34" spans="2:12" ht="10.8" thickBot="1" x14ac:dyDescent="0.25">
      <c r="B34" s="19" t="s">
        <v>20</v>
      </c>
      <c r="C34" s="56">
        <f>SUM(C8:C33)</f>
        <v>19572.090832000002</v>
      </c>
      <c r="D34" s="56">
        <f>SUM(D8:D33)</f>
        <v>18580.436618999996</v>
      </c>
      <c r="E34" s="20">
        <f>+D34/C34-1</f>
        <v>-5.0666748969847908E-2</v>
      </c>
      <c r="F34" s="56">
        <f>+D34-C34</f>
        <v>-991.65421300000526</v>
      </c>
      <c r="G34" s="20">
        <f>+D34/D34</f>
        <v>1</v>
      </c>
      <c r="H34" s="56">
        <f>SUM(H8:H33)</f>
        <v>6922.7486270000009</v>
      </c>
      <c r="I34" s="56">
        <f>SUM(I8:I33)</f>
        <v>6153.907803000001</v>
      </c>
      <c r="J34" s="20">
        <f>+I34/H34-1</f>
        <v>-0.11106005221703097</v>
      </c>
      <c r="K34" s="56">
        <f>+I34-H34</f>
        <v>-768.84082399999988</v>
      </c>
      <c r="L34" s="20">
        <f>+I34/I34</f>
        <v>1</v>
      </c>
    </row>
    <row r="36" spans="2:12" x14ac:dyDescent="0.2">
      <c r="B36" s="187" t="s">
        <v>167</v>
      </c>
      <c r="C36" s="187"/>
      <c r="D36" s="187"/>
      <c r="E36" s="187"/>
      <c r="F36" s="187"/>
      <c r="G36" s="187"/>
      <c r="H36" s="187"/>
      <c r="I36" s="187"/>
      <c r="J36" s="187"/>
      <c r="K36" s="187"/>
    </row>
    <row r="37" spans="2:12" ht="26.25" customHeight="1" x14ac:dyDescent="0.2">
      <c r="B37" s="176" t="s">
        <v>175</v>
      </c>
      <c r="C37" s="176"/>
      <c r="D37" s="176"/>
      <c r="E37" s="176"/>
      <c r="F37" s="176"/>
      <c r="G37" s="176"/>
      <c r="H37" s="176"/>
      <c r="I37" s="176"/>
      <c r="J37" s="176"/>
      <c r="K37" s="176"/>
    </row>
  </sheetData>
  <mergeCells count="7">
    <mergeCell ref="H6:L6"/>
    <mergeCell ref="B36:K36"/>
    <mergeCell ref="B37:K37"/>
    <mergeCell ref="B2:G2"/>
    <mergeCell ref="B3:G3"/>
    <mergeCell ref="B6:B7"/>
    <mergeCell ref="C6: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Tabla de Contenidos</vt:lpstr>
      <vt:lpstr>Cuadro 1</vt:lpstr>
      <vt:lpstr>Cuadro 2</vt:lpstr>
      <vt:lpstr>Cuadro 3</vt:lpstr>
      <vt:lpstr>Cuadro 4</vt:lpstr>
      <vt:lpstr>Cuadro 5</vt:lpstr>
      <vt:lpstr>Cuadro 6</vt:lpstr>
      <vt:lpstr>Cuadro 7</vt:lpstr>
      <vt:lpstr>Cuadro 8</vt:lpstr>
      <vt:lpstr>Cuadro 9</vt:lpstr>
      <vt:lpstr>Cuadro 10</vt:lpstr>
      <vt:lpstr>Cuadro 11</vt:lpstr>
      <vt:lpstr>'Cuadro 11'!Área_de_impresión</vt:lpstr>
      <vt:lpstr>'Cuadro 6'!Área_de_impresión</vt:lpstr>
      <vt:lpstr>'Cuadro 7'!Área_de_impresión</vt:lpstr>
      <vt:lpstr>'Cuadro 9'!Área_de_impresión</vt:lpstr>
      <vt:lpstr>EXPORTACIONES_CHILENAS_NO_COBRE_NO_LITIO_NO_CELULOSA_POR_REGIÓN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MANUEL PAREDES</dc:creator>
  <cp:lastModifiedBy>NELSON MANUEL PAREDES</cp:lastModifiedBy>
  <cp:lastPrinted>2023-10-10T12:46:48Z</cp:lastPrinted>
  <dcterms:created xsi:type="dcterms:W3CDTF">2022-11-08T15:01:18Z</dcterms:created>
  <dcterms:modified xsi:type="dcterms:W3CDTF">2024-04-18T18:01:16Z</dcterms:modified>
</cp:coreProperties>
</file>