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ubrei-my.sharepoint.com/personal/callende_subrei_gob_cl/Documents/Escritorio/_INFORME MENSUAL/__FORMATO_2026/4. abril 2026/"/>
    </mc:Choice>
  </mc:AlternateContent>
  <xr:revisionPtr revIDLastSave="0" documentId="8_{7A68E16E-3D43-4352-A4C9-B7B0D8BC4C7D}" xr6:coauthVersionLast="47" xr6:coauthVersionMax="47" xr10:uidLastSave="{00000000-0000-0000-0000-000000000000}"/>
  <bookViews>
    <workbookView xWindow="-120" yWindow="-120" windowWidth="29040" windowHeight="15720" tabRatio="887" xr2:uid="{7EF0C587-B5C8-414E-9955-8DC73B77535D}"/>
  </bookViews>
  <sheets>
    <sheet name="Tabla de Contenidos" sheetId="1" r:id="rId1"/>
    <sheet name="Cuadro 1" sheetId="2" r:id="rId2"/>
    <sheet name="Cuadro 2" sheetId="3" r:id="rId3"/>
    <sheet name="Cuadro 3" sheetId="4" r:id="rId4"/>
    <sheet name="Cuadro 4" sheetId="5" r:id="rId5"/>
    <sheet name="Cuadro 5" sheetId="6" r:id="rId6"/>
    <sheet name="Cuadro 6" sheetId="7" r:id="rId7"/>
    <sheet name="Cuadro 7" sheetId="25" r:id="rId8"/>
    <sheet name="Cuadro 8" sheetId="18" r:id="rId9"/>
    <sheet name="Cuadro 9" sheetId="8" r:id="rId10"/>
    <sheet name="Cuadro 10" sheetId="9" r:id="rId11"/>
    <sheet name="Cuadro 11" sheetId="10" r:id="rId12"/>
    <sheet name="Cuadro 12" sheetId="11" r:id="rId13"/>
    <sheet name="Cuadro 13" sheetId="27" r:id="rId14"/>
    <sheet name="Cuadro 14" sheetId="30" r:id="rId15"/>
    <sheet name="Cuadro 15" sheetId="31" r:id="rId16"/>
  </sheets>
  <definedNames>
    <definedName name="_xlnm._FilterDatabase" localSheetId="4" hidden="1">'Cuadro 4'!#REF!</definedName>
    <definedName name="_xlnm.Print_Area" localSheetId="10">'Cuadro 10'!$B$2:$G$33</definedName>
    <definedName name="_xlnm.Print_Area" localSheetId="12">'Cuadro 12'!$A$2:$G$29</definedName>
    <definedName name="_xlnm.Print_Area" localSheetId="13">'Cuadro 13'!$A$2:$G$26</definedName>
    <definedName name="_xlnm.Print_Area" localSheetId="14">'Cuadro 14'!$B$2:$G$33</definedName>
    <definedName name="_xlnm.Print_Area" localSheetId="15">'Cuadro 15'!$B$2:$G$37</definedName>
    <definedName name="_xlnm.Print_Area" localSheetId="6">'Cuadro 6'!$B$2:$G$35</definedName>
    <definedName name="_xlnm.Print_Area" localSheetId="7">'Cuadro 7'!$B$2:$G$35</definedName>
    <definedName name="_xlnm.Print_Area" localSheetId="8">'Cuadro 8'!$A$2:$G$35</definedName>
    <definedName name="cuadro11">#REF!</definedName>
    <definedName name="cuadro12">#REF!</definedName>
    <definedName name="cuadro13">#REF!</definedName>
    <definedName name="cuadro6">#REF!</definedName>
    <definedName name="cuadro7">#REF!</definedName>
    <definedName name="cuadro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9" l="1"/>
  <c r="K33" i="9"/>
  <c r="J33" i="9"/>
  <c r="L32" i="9"/>
  <c r="K32" i="9"/>
  <c r="J32" i="9"/>
  <c r="L31" i="9"/>
  <c r="K31" i="9"/>
  <c r="J31" i="9"/>
  <c r="L30" i="9"/>
  <c r="K30" i="9"/>
  <c r="J30" i="9"/>
  <c r="L29" i="9"/>
  <c r="K29" i="9"/>
  <c r="J29" i="9"/>
  <c r="L28" i="9"/>
  <c r="K28" i="9"/>
  <c r="J28" i="9"/>
  <c r="L27" i="9"/>
  <c r="K27" i="9"/>
  <c r="J27" i="9"/>
  <c r="L26" i="9"/>
  <c r="K26" i="9"/>
  <c r="J26" i="9"/>
  <c r="L25" i="9"/>
  <c r="K25" i="9"/>
  <c r="L24" i="9"/>
  <c r="K24" i="9"/>
  <c r="J24" i="9"/>
  <c r="L23" i="9"/>
  <c r="K23" i="9"/>
  <c r="J23" i="9"/>
  <c r="L22" i="9"/>
  <c r="K22" i="9"/>
  <c r="J22" i="9"/>
  <c r="L21" i="9"/>
  <c r="K21" i="9"/>
  <c r="J21" i="9"/>
  <c r="L20" i="9"/>
  <c r="K20" i="9"/>
  <c r="J20" i="9"/>
  <c r="L19" i="9"/>
  <c r="K19" i="9"/>
  <c r="J19" i="9"/>
  <c r="L18" i="9"/>
  <c r="K18" i="9"/>
  <c r="J18" i="9"/>
  <c r="L17" i="9"/>
  <c r="K17" i="9"/>
  <c r="J17" i="9"/>
  <c r="L16" i="9"/>
  <c r="K16" i="9"/>
  <c r="J16" i="9"/>
  <c r="L15" i="9"/>
  <c r="K15" i="9"/>
  <c r="J15" i="9"/>
  <c r="L14" i="9"/>
  <c r="K14" i="9"/>
  <c r="J14" i="9"/>
  <c r="L13" i="9"/>
  <c r="K13" i="9"/>
  <c r="J13" i="9"/>
  <c r="L12" i="9"/>
  <c r="K12" i="9"/>
  <c r="J12" i="9"/>
  <c r="L11" i="9"/>
  <c r="K11" i="9"/>
  <c r="J11" i="9"/>
  <c r="L10" i="9"/>
  <c r="K10" i="9"/>
  <c r="J10" i="9"/>
  <c r="L9" i="9"/>
  <c r="K9" i="9"/>
  <c r="J9" i="9"/>
  <c r="L8" i="9"/>
  <c r="K8" i="9"/>
  <c r="J8" i="9"/>
  <c r="G7" i="31"/>
  <c r="L7" i="31" s="1"/>
  <c r="F7" i="31"/>
  <c r="K7" i="31" s="1"/>
  <c r="E7" i="31"/>
  <c r="J7" i="31" s="1"/>
  <c r="D7" i="31"/>
  <c r="I7" i="31" s="1"/>
  <c r="C7" i="31"/>
  <c r="H7" i="31" s="1"/>
  <c r="C6" i="31"/>
  <c r="G7" i="30"/>
  <c r="L7" i="30" s="1"/>
  <c r="F7" i="30"/>
  <c r="K7" i="30" s="1"/>
  <c r="E7" i="30"/>
  <c r="J7" i="30" s="1"/>
  <c r="D7" i="30"/>
  <c r="I7" i="30" s="1"/>
  <c r="C7" i="30"/>
  <c r="H7" i="30" s="1"/>
  <c r="C6" i="30"/>
  <c r="G7" i="27"/>
  <c r="L7" i="27" s="1"/>
  <c r="F7" i="27"/>
  <c r="K7" i="27" s="1"/>
  <c r="E7" i="27"/>
  <c r="J7" i="27" s="1"/>
  <c r="D7" i="27"/>
  <c r="I7" i="27" s="1"/>
  <c r="C7" i="27"/>
  <c r="H7" i="27" s="1"/>
  <c r="C6" i="27"/>
  <c r="G7" i="11"/>
  <c r="L7" i="11" s="1"/>
  <c r="F7" i="11"/>
  <c r="K7" i="11" s="1"/>
  <c r="E7" i="11"/>
  <c r="J7" i="11" s="1"/>
  <c r="D7" i="11"/>
  <c r="I7" i="11" s="1"/>
  <c r="C7" i="11"/>
  <c r="H7" i="11" s="1"/>
  <c r="C6" i="11"/>
  <c r="G7" i="10"/>
  <c r="L7" i="10" s="1"/>
  <c r="F7" i="10"/>
  <c r="K7" i="10" s="1"/>
  <c r="E7" i="10"/>
  <c r="J7" i="10" s="1"/>
  <c r="D7" i="10"/>
  <c r="I7" i="10" s="1"/>
  <c r="C7" i="10"/>
  <c r="H7" i="10" s="1"/>
  <c r="C6" i="10"/>
  <c r="G7" i="9"/>
  <c r="L7" i="9" s="1"/>
  <c r="F7" i="9"/>
  <c r="K7" i="9" s="1"/>
  <c r="E7" i="9"/>
  <c r="J7" i="9" s="1"/>
  <c r="D7" i="9"/>
  <c r="I7" i="9" s="1"/>
  <c r="C7" i="9"/>
  <c r="H7" i="9" s="1"/>
  <c r="C6" i="9"/>
  <c r="G7" i="8"/>
  <c r="L7" i="8" s="1"/>
  <c r="F7" i="8"/>
  <c r="K7" i="8" s="1"/>
  <c r="E7" i="8"/>
  <c r="J7" i="8" s="1"/>
  <c r="D7" i="8"/>
  <c r="I7" i="8" s="1"/>
  <c r="C7" i="8"/>
  <c r="H7" i="8" s="1"/>
  <c r="C6" i="8"/>
  <c r="G7" i="18"/>
  <c r="L7" i="18" s="1"/>
  <c r="F7" i="18"/>
  <c r="K7" i="18" s="1"/>
  <c r="E7" i="18"/>
  <c r="J7" i="18" s="1"/>
  <c r="D7" i="18"/>
  <c r="I7" i="18" s="1"/>
  <c r="C7" i="18"/>
  <c r="H7" i="18" s="1"/>
  <c r="C6" i="18"/>
  <c r="G7" i="25"/>
  <c r="L7" i="25" s="1"/>
  <c r="F7" i="25"/>
  <c r="K7" i="25" s="1"/>
  <c r="E7" i="25"/>
  <c r="J7" i="25" s="1"/>
  <c r="D7" i="25"/>
  <c r="I7" i="25" s="1"/>
  <c r="C7" i="25"/>
  <c r="H7" i="25" s="1"/>
  <c r="C6" i="25"/>
  <c r="C6" i="7"/>
  <c r="G7" i="7" l="1"/>
  <c r="L7" i="7" s="1"/>
  <c r="F7" i="7"/>
  <c r="K7" i="7" s="1"/>
  <c r="E7" i="7"/>
  <c r="J7" i="7" s="1"/>
  <c r="G7" i="6"/>
  <c r="L7" i="6" s="1"/>
  <c r="E7" i="6"/>
  <c r="J7" i="6" s="1"/>
  <c r="F7" i="6"/>
  <c r="K7" i="6" s="1"/>
  <c r="J7" i="5"/>
  <c r="D7" i="5"/>
  <c r="D7" i="4"/>
  <c r="H7" i="4" s="1"/>
  <c r="C7" i="4"/>
  <c r="D6" i="3"/>
  <c r="E7" i="3"/>
  <c r="D7" i="3"/>
  <c r="I7" i="2"/>
  <c r="I7" i="3" s="1"/>
  <c r="H7" i="2"/>
  <c r="H7" i="3" s="1"/>
  <c r="C6" i="6"/>
  <c r="L7" i="5"/>
  <c r="K7" i="5"/>
  <c r="C6" i="5"/>
  <c r="C6" i="4"/>
  <c r="D6" i="2"/>
  <c r="I7" i="5" l="1"/>
  <c r="D7" i="7"/>
  <c r="I7" i="7" s="1"/>
  <c r="D7" i="6"/>
  <c r="I7" i="6" s="1"/>
  <c r="C7" i="5"/>
  <c r="G7" i="4"/>
  <c r="C7" i="6" l="1"/>
  <c r="H7" i="6" s="1"/>
  <c r="H7" i="5"/>
  <c r="C7" i="7"/>
  <c r="H7" i="7" s="1"/>
</calcChain>
</file>

<file path=xl/sharedStrings.xml><?xml version="1.0" encoding="utf-8"?>
<sst xmlns="http://schemas.openxmlformats.org/spreadsheetml/2006/main" count="544" uniqueCount="287">
  <si>
    <t>Cuadro 1</t>
  </si>
  <si>
    <t>Cuadro 2</t>
  </si>
  <si>
    <t>Cuadro 3</t>
  </si>
  <si>
    <t>Cuadro 4</t>
  </si>
  <si>
    <t>Cuadro 5</t>
  </si>
  <si>
    <t>Cuadro 6</t>
  </si>
  <si>
    <t>Cuadro 7</t>
  </si>
  <si>
    <t>COMERCIO EXTERIOR DE CHILE</t>
  </si>
  <si>
    <t>variación período</t>
  </si>
  <si>
    <t>US$ Millones</t>
  </si>
  <si>
    <t>%</t>
  </si>
  <si>
    <t>US$</t>
  </si>
  <si>
    <t>Total Intercambio Comercial (I + II)</t>
  </si>
  <si>
    <t xml:space="preserve">Total Exportaciones (FOB)(I) </t>
  </si>
  <si>
    <t xml:space="preserve">Total Importaciones (CIF)(II) </t>
  </si>
  <si>
    <t xml:space="preserve">Total Importaciones (FOB)(III) </t>
  </si>
  <si>
    <t>Saldo Balanza Comercial (FOB) (I - III)</t>
  </si>
  <si>
    <t>Vino embotellado</t>
  </si>
  <si>
    <t>Sector Exportador</t>
  </si>
  <si>
    <t>Total</t>
  </si>
  <si>
    <t>Sector Importador</t>
  </si>
  <si>
    <t>China</t>
  </si>
  <si>
    <t>Estados Unidos</t>
  </si>
  <si>
    <t>Unión Europea</t>
  </si>
  <si>
    <t>Japón</t>
  </si>
  <si>
    <t>Mercosur</t>
  </si>
  <si>
    <t>Corea del Sur</t>
  </si>
  <si>
    <t>Alianza del Pacífico</t>
  </si>
  <si>
    <t>Canadá</t>
  </si>
  <si>
    <t>India</t>
  </si>
  <si>
    <t>EFTA</t>
  </si>
  <si>
    <t>Centro América</t>
  </si>
  <si>
    <t>Reino Unido</t>
  </si>
  <si>
    <t>Tailandia</t>
  </si>
  <si>
    <t>Ecuador</t>
  </si>
  <si>
    <t>Bolivia</t>
  </si>
  <si>
    <t>Panamá</t>
  </si>
  <si>
    <t>P4</t>
  </si>
  <si>
    <t>Malasia</t>
  </si>
  <si>
    <t>Australia</t>
  </si>
  <si>
    <t>Indonesia</t>
  </si>
  <si>
    <t>Venezuela</t>
  </si>
  <si>
    <t>Hong Kong</t>
  </si>
  <si>
    <t>Cuba</t>
  </si>
  <si>
    <t>Sin Acuerdo</t>
  </si>
  <si>
    <t>Servicio</t>
  </si>
  <si>
    <t>Servicios de suministro de sedes (hosting) para sitios Web y correo electrónico</t>
  </si>
  <si>
    <t>Servicios de mantenimiento y reparación de aviones, helicópteros y otros aparatos aéreos</t>
  </si>
  <si>
    <t>Servicios de apoyo técnico en Computación e Informática (mantenimiento y reparación), por vía remota (Internet)</t>
  </si>
  <si>
    <t>Servicios de asesoría en gestión de la comercialización de empresas (marketing)</t>
  </si>
  <si>
    <t>Servicios de asesoría en tecnologías de la información</t>
  </si>
  <si>
    <t>Servicios de corretaje de reaseguros</t>
  </si>
  <si>
    <t>Servicios de Comisionista Comercial</t>
  </si>
  <si>
    <t>Servicios de estudios de mercado</t>
  </si>
  <si>
    <t>Servicios en diseño y desarrollo de aplicaciones de tecnologías de información</t>
  </si>
  <si>
    <t>Servicios de suministro de infraestructura para operar tecnologías de la información</t>
  </si>
  <si>
    <t>Servicios de asesoría en gestión administrativa de empresas</t>
  </si>
  <si>
    <t>Servicios de asesoría en gestión financiera de empresas</t>
  </si>
  <si>
    <t>Servicios de diseño de software original</t>
  </si>
  <si>
    <t>Antofagasta</t>
  </si>
  <si>
    <t>Metropolitana</t>
  </si>
  <si>
    <t>Valparaíso</t>
  </si>
  <si>
    <t>Los Lagos</t>
  </si>
  <si>
    <t>Biobío</t>
  </si>
  <si>
    <t>Atacama</t>
  </si>
  <si>
    <t>O`Higgins</t>
  </si>
  <si>
    <t>Tarapacá</t>
  </si>
  <si>
    <t>Coquimbo</t>
  </si>
  <si>
    <t>Maule</t>
  </si>
  <si>
    <t>Magallanes</t>
  </si>
  <si>
    <t>Ñuble</t>
  </si>
  <si>
    <t>La Araucanía</t>
  </si>
  <si>
    <t>Los Ríos</t>
  </si>
  <si>
    <t>Aysén</t>
  </si>
  <si>
    <t>Arica y Parinacota</t>
  </si>
  <si>
    <t>Mercancía Extranjera Nacionalizada</t>
  </si>
  <si>
    <t>CIFRAS EN US$ MILLONES</t>
  </si>
  <si>
    <t xml:space="preserve">EXPORTACIONES CHILENAS POR INDUSTRIA </t>
  </si>
  <si>
    <t>IMPORTACIONES CHILENAS POR CATEGORÍA DE BIEN</t>
  </si>
  <si>
    <t>EXPORTACIONES CHILENAS DE BIENES POR SECTOR</t>
  </si>
  <si>
    <t>IMPORTACIONES CHILENAS DE BIENES POR SECTOR</t>
  </si>
  <si>
    <t xml:space="preserve">IMPORTACIONES CHILENAS SEGÚN SOCIO COMERCIAL </t>
  </si>
  <si>
    <t>Fuente: SUBREI, con cifras del Servicio Nacional de Aduanas.</t>
  </si>
  <si>
    <t>Cuadro 8</t>
  </si>
  <si>
    <t>Cuadro 9</t>
  </si>
  <si>
    <t>INTERCAMBIO COMERCIAL DE CHILE - BIENES</t>
  </si>
  <si>
    <t>Tabla de Cuadros:</t>
  </si>
  <si>
    <t xml:space="preserve">*Un producto exportado corresponde a Mercancía Extranjera Nacionalizada cuando ha ingresado a Chile desde el exterior, pagando sus derechos de importación, para luego ser exportado a otro destino. </t>
  </si>
  <si>
    <t>Cifras provisionales, sujetas a variaciones y correcciones de valor que se puedan realizar a los documentos aduaneros en forma posterior a su emisión y publicación.</t>
  </si>
  <si>
    <t>Fuente: SUBREI, con cifras del Banco Central de Chile.</t>
  </si>
  <si>
    <t>EXPORTACIONES CHILENAS DE SERVICIOS NO TRADICIONALES* (TOP25)</t>
  </si>
  <si>
    <t>Servicios de soporte logístico inbound y outbound</t>
  </si>
  <si>
    <t>Cuadro 10</t>
  </si>
  <si>
    <t>Total exportaciones mineras</t>
  </si>
  <si>
    <t>Total exportaciones de cobre</t>
  </si>
  <si>
    <t>Total exportaciones resto de minería</t>
  </si>
  <si>
    <t>Total exportaciones no mineras</t>
  </si>
  <si>
    <t>Total exportaciones silvoagropecuarias</t>
  </si>
  <si>
    <t>Frutas</t>
  </si>
  <si>
    <t>Total exportaciones industriales</t>
  </si>
  <si>
    <t>Alimentos</t>
  </si>
  <si>
    <t xml:space="preserve">       Salmón</t>
  </si>
  <si>
    <t>Forestal y muebles de la madera</t>
  </si>
  <si>
    <t>Químicos</t>
  </si>
  <si>
    <t>Productos metálicos, maquinaria y equipos</t>
  </si>
  <si>
    <t>EXPORTACIONES</t>
  </si>
  <si>
    <t>Total Intercambio Comercial</t>
  </si>
  <si>
    <t>Servicios de asesoría comercial y gestión, respecto de compraventa de productos</t>
  </si>
  <si>
    <t>IMPORTACIONES
US$ Millones</t>
  </si>
  <si>
    <t>Total importaciones de bienes (CIF) </t>
  </si>
  <si>
    <t>      Bienes de consumo</t>
  </si>
  <si>
    <t>            Durables</t>
  </si>
  <si>
    <t>            Semidurables</t>
  </si>
  <si>
    <t>      Bienes intermedios</t>
  </si>
  <si>
    <t>            Productos energéticos</t>
  </si>
  <si>
    <t>            Resto bienes intermedios</t>
  </si>
  <si>
    <t>      Bienes de capital</t>
  </si>
  <si>
    <t>            Camiones y vehículos de carga</t>
  </si>
  <si>
    <t>            Maquinaria para la minería y la construcción</t>
  </si>
  <si>
    <t>abril</t>
  </si>
  <si>
    <t>Servicio de licenciamiento y/o arriendo de software</t>
  </si>
  <si>
    <t>Servicios de asesoría en gestión de proyectos de ingeniería</t>
  </si>
  <si>
    <t>Servicios de procesamiento de información</t>
  </si>
  <si>
    <t>Total de todos los servicios</t>
  </si>
  <si>
    <t xml:space="preserve">EXPORTACIONES CHILENAS TOTALES Y DE SERVICIOS NO TRADICIONALES, SEGÚN SOCIO COMERCIAL </t>
  </si>
  <si>
    <t>EXPORTACIONES CHILENAS TOTALES Y DE SERVICIOS NO TRADICIONALES POR REGIÓN</t>
  </si>
  <si>
    <t>Celulosa: Celulosa cruda de conífera, celulosa blanqueada y semiblanqueada de coníferas y eucaliptus.</t>
  </si>
  <si>
    <t>Total exportaciones de carbonato de litio</t>
  </si>
  <si>
    <t>Cuadro 11</t>
  </si>
  <si>
    <t>Otros servicios financieros por concepto de testigos expertos</t>
  </si>
  <si>
    <t>Servicio de promoción y oferta de paquetes turísticos</t>
  </si>
  <si>
    <t>Servicios de administración de empresas mineras</t>
  </si>
  <si>
    <t>Servicios de cobro y pagos a clientes y proveedores de empresas extranjeras</t>
  </si>
  <si>
    <t>Servicios de investigación y desarrollo en las ciencias médicas y farmaceúticas</t>
  </si>
  <si>
    <t>Servicios de filmación de películas cinematográficas para promoción o publicidad (comerciales)</t>
  </si>
  <si>
    <t>Servicios profesionales de gerenciamiento corporativo de alto valor</t>
  </si>
  <si>
    <t>EXPORTACIONES CHILENAS DE BIENES NO TRADICIONALES, POR SOCIO COMERCIAL</t>
  </si>
  <si>
    <t>Total exportaciones no tradicionales</t>
  </si>
  <si>
    <t>Vino a granel</t>
  </si>
  <si>
    <t>IMPORTACIONES CHILENAS POR PAÍS DE ORIGEN (TOP30)</t>
  </si>
  <si>
    <t>Cuadro 12</t>
  </si>
  <si>
    <t>Cuadro 13</t>
  </si>
  <si>
    <t>Cuadro 14</t>
  </si>
  <si>
    <t>Cuadro 15</t>
  </si>
  <si>
    <t>Celulosa, papel y otros</t>
  </si>
  <si>
    <t xml:space="preserve">       Celulosa</t>
  </si>
  <si>
    <t>Alemania</t>
  </si>
  <si>
    <t>Argentina</t>
  </si>
  <si>
    <t>Bélgica</t>
  </si>
  <si>
    <t>Brasil</t>
  </si>
  <si>
    <t>Bulgaria</t>
  </si>
  <si>
    <t>Colombia</t>
  </si>
  <si>
    <t>Costa de Marfil</t>
  </si>
  <si>
    <t>Costa Rica</t>
  </si>
  <si>
    <t>Dinamarca</t>
  </si>
  <si>
    <t>Emiratos Árabes Unidos</t>
  </si>
  <si>
    <t>España</t>
  </si>
  <si>
    <t>Finlandia</t>
  </si>
  <si>
    <t>Francia</t>
  </si>
  <si>
    <t>Italia</t>
  </si>
  <si>
    <t>México</t>
  </si>
  <si>
    <t>Países Bajos</t>
  </si>
  <si>
    <t>Paraguay</t>
  </si>
  <si>
    <t>Perú</t>
  </si>
  <si>
    <t>Polonia</t>
  </si>
  <si>
    <t>Suecia</t>
  </si>
  <si>
    <t>Suiza</t>
  </si>
  <si>
    <t>Taipéi Chino</t>
  </si>
  <si>
    <t xml:space="preserve">EXPORTACIONES CHILENAS DE SERVICIOS NO TRADICIONALES, SEGÚN SOCIO COMERCIAL </t>
  </si>
  <si>
    <t>EXPORTACIONES CHILENAS DE BIENES NO TRADICIONALES, POR REGIÓN</t>
  </si>
  <si>
    <t>EXPORTACIONES CHILENAS DE SERVICIOS NO TRADICIONALES, POR REGIÓN</t>
  </si>
  <si>
    <t>EXPORTACIONES CHILENAS TOTALES Y DE SERVICIOS NO TRADICIONALES, POR PAÍS DE DESTINO (TOP30)</t>
  </si>
  <si>
    <t>EXPORTACIONES CHILENAS DE SERVICIOS NO TRADICIONALES, SEGÚN SOCIO COMERCIAL</t>
  </si>
  <si>
    <t>IMPORTACIONES CHILENAS, POR PAÍS DE ORIGEN (TOP30)</t>
  </si>
  <si>
    <t>Concentrados de cobre</t>
  </si>
  <si>
    <t>Cátodos de cobre</t>
  </si>
  <si>
    <t>Salmón</t>
  </si>
  <si>
    <t>Cereza</t>
  </si>
  <si>
    <t>Oro</t>
  </si>
  <si>
    <t>Oxido de molibdeno</t>
  </si>
  <si>
    <t>Carbonato de litio</t>
  </si>
  <si>
    <t>Celulosa blanqueada y semiblanqueada de eucaliptus</t>
  </si>
  <si>
    <t>Yodo</t>
  </si>
  <si>
    <t>Maquinaria y equipos</t>
  </si>
  <si>
    <t>Uva</t>
  </si>
  <si>
    <t>Celulosa blanqueada y semiblanqueada de conífera</t>
  </si>
  <si>
    <t>Hierro</t>
  </si>
  <si>
    <t>Moluscos y crustáceos</t>
  </si>
  <si>
    <t>Manzana</t>
  </si>
  <si>
    <t>Madera aserrada</t>
  </si>
  <si>
    <t>Concentrado de molibdeno</t>
  </si>
  <si>
    <t xml:space="preserve">Fruta congelada </t>
  </si>
  <si>
    <t>Material de transporte</t>
  </si>
  <si>
    <t>Carne de cerdo</t>
  </si>
  <si>
    <t xml:space="preserve">Harina de pescado </t>
  </si>
  <si>
    <t>Plata</t>
  </si>
  <si>
    <t>Metanol</t>
  </si>
  <si>
    <t xml:space="preserve">Fruta deshidratada </t>
  </si>
  <si>
    <t>Arándano</t>
  </si>
  <si>
    <t xml:space="preserve">Carne de ave </t>
  </si>
  <si>
    <t>Manufacturas metálicas</t>
  </si>
  <si>
    <t>Ciruela</t>
  </si>
  <si>
    <t xml:space="preserve">Madera contrachapada </t>
  </si>
  <si>
    <t>Alambre de cobre</t>
  </si>
  <si>
    <t xml:space="preserve">Neumáticos </t>
  </si>
  <si>
    <t xml:space="preserve">Kiwi </t>
  </si>
  <si>
    <t>Trucha</t>
  </si>
  <si>
    <t xml:space="preserve">Abonos </t>
  </si>
  <si>
    <t xml:space="preserve">Cartulina </t>
  </si>
  <si>
    <t xml:space="preserve">Nitrato de potasio </t>
  </si>
  <si>
    <t>Tableros de fibra de madera</t>
  </si>
  <si>
    <t>Jugo de fruta</t>
  </si>
  <si>
    <t>Hidróxido de litio</t>
  </si>
  <si>
    <t>Semilla de hortalizas</t>
  </si>
  <si>
    <t>Aceite de pescado</t>
  </si>
  <si>
    <t>Madera perfilada</t>
  </si>
  <si>
    <t xml:space="preserve">Vino a granel y otros </t>
  </si>
  <si>
    <t>Palta</t>
  </si>
  <si>
    <t>Sulfato de litio</t>
  </si>
  <si>
    <t>Ferromolibdeno</t>
  </si>
  <si>
    <t xml:space="preserve">Celulosa cruda de conífera </t>
  </si>
  <si>
    <t>Sal marina y de mesa</t>
  </si>
  <si>
    <t>Bebidas no alcohólicas</t>
  </si>
  <si>
    <t>Pera</t>
  </si>
  <si>
    <t>Fruta en conserva</t>
  </si>
  <si>
    <t>Chips de madera</t>
  </si>
  <si>
    <t>Merluza</t>
  </si>
  <si>
    <t>Semilla de maíz</t>
  </si>
  <si>
    <t>Conservas de pescado</t>
  </si>
  <si>
    <t>Productos químicos</t>
  </si>
  <si>
    <t>Otra maquinaria</t>
  </si>
  <si>
    <t>Partes y piezas de otras maquinarias y equipos</t>
  </si>
  <si>
    <t>Diésel</t>
  </si>
  <si>
    <t>Petróleo</t>
  </si>
  <si>
    <t>Productos metálicos</t>
  </si>
  <si>
    <t>Vestuario</t>
  </si>
  <si>
    <t>Camiones y vehículos de carga</t>
  </si>
  <si>
    <t>Automóviles</t>
  </si>
  <si>
    <t>Maquinaria para la minería y la construcción</t>
  </si>
  <si>
    <t>Celulares</t>
  </si>
  <si>
    <t>Carne</t>
  </si>
  <si>
    <t>Motores, generadores y transformadores eléctricos</t>
  </si>
  <si>
    <t>Otros alimentos</t>
  </si>
  <si>
    <t>Medicamentos</t>
  </si>
  <si>
    <t>Perfumes</t>
  </si>
  <si>
    <t>Calzado</t>
  </si>
  <si>
    <t>Abono</t>
  </si>
  <si>
    <t>Aparatos médicos</t>
  </si>
  <si>
    <t>Partes y piezas de maquinaria para la minería y la construcción</t>
  </si>
  <si>
    <t>Fibra y tejido</t>
  </si>
  <si>
    <t>Equipos computacionales</t>
  </si>
  <si>
    <t>Trigo y maíz</t>
  </si>
  <si>
    <t>Gas natural licuado</t>
  </si>
  <si>
    <t>Buses</t>
  </si>
  <si>
    <t>Aparatos electrónicos de comunicación</t>
  </si>
  <si>
    <t>Gas natural gaseoso</t>
  </si>
  <si>
    <t>Electrodomésticos</t>
  </si>
  <si>
    <t>Computadores</t>
  </si>
  <si>
    <t>Cartón y papel elaborados, y otros</t>
  </si>
  <si>
    <t>Bombas y compresores</t>
  </si>
  <si>
    <t>Carbón mineral</t>
  </si>
  <si>
    <t>Otros vehículos de transporte</t>
  </si>
  <si>
    <t>Aceite lubricante</t>
  </si>
  <si>
    <t>Azúcar y endulzante</t>
  </si>
  <si>
    <t>Aparatos de control eléctrico</t>
  </si>
  <si>
    <t>Gas licuado</t>
  </si>
  <si>
    <t>Televisores</t>
  </si>
  <si>
    <t>Gasolinas</t>
  </si>
  <si>
    <t>Motores y turbinas</t>
  </si>
  <si>
    <t>Bebidas y alcoholes</t>
  </si>
  <si>
    <t>Calderas de vapor</t>
  </si>
  <si>
    <t>Total exportaciones tradicionales</t>
  </si>
  <si>
    <t>% Var.
'2026/2025</t>
  </si>
  <si>
    <t>US$ Dif.
'2026/2025</t>
  </si>
  <si>
    <t>% Part.
2026</t>
  </si>
  <si>
    <t>-</t>
  </si>
  <si>
    <t>Informe Mensual de Comercio Exterior de Chile - ABRIL 2026</t>
  </si>
  <si>
    <t>Federación de Rusia</t>
  </si>
  <si>
    <t>Türkiye</t>
  </si>
  <si>
    <t>Viet Nam</t>
  </si>
  <si>
    <r>
      <t xml:space="preserve">Informe elaborado con cifras del </t>
    </r>
    <r>
      <rPr>
        <b/>
        <sz val="9"/>
        <color rgb="FF25306B"/>
        <rFont val="Segoe UI"/>
        <family val="2"/>
      </rPr>
      <t>Banco Central de Chile</t>
    </r>
    <r>
      <rPr>
        <sz val="9"/>
        <color rgb="FF25306B"/>
        <rFont val="Segoe UI"/>
        <family val="2"/>
      </rPr>
      <t xml:space="preserve">, el </t>
    </r>
    <r>
      <rPr>
        <b/>
        <sz val="9"/>
        <color rgb="FF25306B"/>
        <rFont val="Segoe UI"/>
        <family val="2"/>
      </rPr>
      <t>Servicio Nacional de Aduanas</t>
    </r>
    <r>
      <rPr>
        <sz val="9"/>
        <color rgb="FF25306B"/>
        <rFont val="Segoe UI"/>
        <family val="2"/>
      </rPr>
      <t xml:space="preserve"> y el </t>
    </r>
    <r>
      <rPr>
        <b/>
        <sz val="9"/>
        <color rgb="FF25306B"/>
        <rFont val="Segoe UI"/>
        <family val="2"/>
      </rPr>
      <t>Servicio de Impuestos Internos</t>
    </r>
    <r>
      <rPr>
        <sz val="9"/>
        <color rgb="FF25306B"/>
        <rFont val="Segoe UI"/>
        <family val="2"/>
      </rPr>
      <t xml:space="preserve">.
Las cifras publicadas por los organismos compiladores mencionados difieren entre sí, debido a la cobertura sectorial y geográfica que cada fuente considera, en función de las metodologías de trabajo que rigen su respectiva compilación estadística, po rtanto sus totales no son comparables. 
Igualmente, se debe considerar que todas las cifras del presente informe están sujetas a las variaciones y correcciones de valor que se puedan realizar a los documentos aduaneros en forma posterior a su emisión y publicación.
</t>
    </r>
    <r>
      <rPr>
        <b/>
        <sz val="9"/>
        <color rgb="FF25306B"/>
        <rFont val="Segoe UI"/>
        <family val="2"/>
      </rPr>
      <t>Elaborado por la División de Información Comercial y Análisis de Datos, Dirección de Estudios, SUBREI.</t>
    </r>
    <r>
      <rPr>
        <sz val="9"/>
        <color rgb="FF25306B"/>
        <rFont val="Segoe UI"/>
        <family val="2"/>
      </rPr>
      <t xml:space="preserve">
</t>
    </r>
  </si>
  <si>
    <t xml:space="preserve">Acuerdo 
Comercial </t>
  </si>
  <si>
    <t>* Se consideran como servicios no tradicionales, a aquellos agrupados bajo la partida 0025 del Arancel Aduanero de la República de Chile, que cuentan con la calificación de servicio exportable realizada por el Servicio Nacional de Aduanas. Se utiliza esta clasificación pues es la única cifra oficial que permite medir en forma periódica las exportaciones de servicios a nivel de tipo de prestación, empresas exportadoras, países de destino y región de origen.</t>
  </si>
  <si>
    <t>Región de Origen</t>
  </si>
  <si>
    <t>País de Destino</t>
  </si>
  <si>
    <t>País de Origen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</si>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</sst>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64" formatCode="0.0%"/>
    <numFmt numFmtId="165" formatCode="#,##0.0"/>
    <numFmt numFmtId="166" formatCode="#,##0.0_ ;\-#,##0.0\ "/>
    <numFmt numFmtId="167" formatCode="#,##0.00_ ;\-#,##0.00\ "/>
    <numFmt numFmtId="168" formatCode="0.000%"/>
    <numFmt numFmtId="169" formatCode="_-* #,##0\ _€_-;\-* #,##0\ _€_-;_-* &quot;-&quot;\ _€_-;_-@_-"/>
    <numFmt numFmtId="170" formatCode="#,##0.000_ ;\-#,##0.000\ "/>
    <numFmt numFmtId="171" formatCode="#,##0_ ;\-#,##0\ "/>
    <numFmt numFmtId="172" formatCode="_ * #,##0.0_ ;_ * \-#,##0.0_ ;_ * &quot;-&quot;_ ;_ @_ "/>
    <numFmt numFmtId="173" formatCode="_ * #,##0.00_ ;_ * \-#,##0.00_ ;_ * &quot;-&quot;_ ;_ @_ "/>
    <numFmt numFmtId="174" formatCode="_ * #,##0.000_ ;_ * \-#,##0.000_ ;_ * &quot;-&quot;_ ;_ @_ "/>
  </numFmts>
  <fonts count="23"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sz val="8"/>
      <color theme="1"/>
      <name val="Arial Narrow"/>
      <family val="2"/>
    </font>
    <font>
      <u/>
      <sz val="11"/>
      <color theme="10"/>
      <name val="Calibri"/>
      <family val="2"/>
      <scheme val="minor"/>
    </font>
    <font>
      <sz val="8"/>
      <color rgb="FF25306B"/>
      <name val="Segoe UI"/>
      <family val="2"/>
    </font>
    <font>
      <sz val="8"/>
      <color theme="1"/>
      <name val="Segoe UI"/>
      <family val="2"/>
    </font>
    <font>
      <b/>
      <sz val="8"/>
      <color theme="0"/>
      <name val="Segoe UI"/>
      <family val="2"/>
    </font>
    <font>
      <b/>
      <sz val="9"/>
      <color theme="0"/>
      <name val="Segoe UI"/>
      <family val="2"/>
    </font>
    <font>
      <b/>
      <sz val="8"/>
      <color rgb="FF25306B"/>
      <name val="Segoe UI"/>
      <family val="2"/>
    </font>
    <font>
      <sz val="9"/>
      <color rgb="FF25306B"/>
      <name val="Segoe UI"/>
      <family val="2"/>
    </font>
    <font>
      <sz val="9"/>
      <color theme="1"/>
      <name val="Segoe UI"/>
      <family val="2"/>
    </font>
    <font>
      <sz val="9"/>
      <color theme="0"/>
      <name val="Segoe UI"/>
      <family val="2"/>
    </font>
    <font>
      <b/>
      <sz val="9"/>
      <color rgb="FF25306B"/>
      <name val="Segoe UI"/>
      <family val="2"/>
    </font>
    <font>
      <sz val="9"/>
      <name val="Segoe UI"/>
      <family val="2"/>
    </font>
    <font>
      <b/>
      <sz val="9"/>
      <color rgb="FFFFFFFF"/>
      <name val="Segoe UI"/>
      <family val="2"/>
    </font>
    <font>
      <sz val="8"/>
      <color rgb="FF1E457E"/>
      <name val="Segoe UI"/>
      <family val="2"/>
    </font>
    <font>
      <b/>
      <sz val="9"/>
      <color theme="1"/>
      <name val="Segoe UI"/>
      <family val="2"/>
    </font>
    <font>
      <u/>
      <sz val="9"/>
      <color theme="10"/>
      <name val="Segoe UI"/>
      <family val="2"/>
    </font>
    <font>
      <u/>
      <sz val="9"/>
      <color rgb="FF0563C1"/>
      <name val="Segoe UI"/>
      <family val="2"/>
    </font>
    <font>
      <b/>
      <sz val="12"/>
      <color rgb="FF25306B"/>
      <name val="Segoe UI"/>
      <family val="2"/>
    </font>
    <font>
      <b/>
      <sz val="8"/>
      <color theme="1"/>
      <name val="Segoe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1E457E"/>
        <bgColor indexed="64"/>
      </patternFill>
    </fill>
    <fill>
      <patternFill patternType="solid">
        <fgColor theme="0"/>
        <bgColor rgb="FF000000"/>
      </patternFill>
    </fill>
    <fill>
      <patternFill patternType="solid">
        <fgColor rgb="FF006BB9"/>
        <bgColor indexed="64"/>
      </patternFill>
    </fill>
    <fill>
      <patternFill patternType="solid">
        <fgColor rgb="FF25306B"/>
        <bgColor indexed="64"/>
      </patternFill>
    </fill>
    <fill>
      <patternFill patternType="solid">
        <fgColor rgb="FF25306B"/>
        <bgColor rgb="FF000000"/>
      </patternFill>
    </fill>
    <fill>
      <patternFill patternType="solid">
        <fgColor rgb="FFFF1D3D"/>
        <bgColor indexed="64"/>
      </patternFill>
    </fill>
    <fill>
      <patternFill patternType="solid">
        <fgColor theme="6" tint="0.59999389629810485"/>
        <bgColor indexed="64"/>
      </patternFill>
    </fill>
    <fill>
      <patternFill patternType="solid">
        <fgColor theme="6" tint="0.59999389629810485"/>
        <bgColor rgb="FF000000"/>
      </patternFill>
    </fill>
  </fills>
  <borders count="40">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medium">
        <color theme="0"/>
      </bottom>
      <diagonal/>
    </border>
    <border>
      <left/>
      <right/>
      <top/>
      <bottom style="medium">
        <color theme="0"/>
      </bottom>
      <diagonal/>
    </border>
    <border>
      <left/>
      <right style="thin">
        <color theme="0"/>
      </right>
      <top/>
      <bottom style="medium">
        <color theme="0"/>
      </bottom>
      <diagonal/>
    </border>
    <border>
      <left style="thin">
        <color theme="0"/>
      </left>
      <right/>
      <top style="medium">
        <color theme="0"/>
      </top>
      <bottom style="medium">
        <color theme="0"/>
      </bottom>
      <diagonal/>
    </border>
    <border>
      <left/>
      <right/>
      <top style="medium">
        <color theme="0"/>
      </top>
      <bottom style="medium">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style="thin">
        <color rgb="FFE2F3F6"/>
      </left>
      <right/>
      <top style="thin">
        <color rgb="FFE2F3F6"/>
      </top>
      <bottom/>
      <diagonal/>
    </border>
    <border>
      <left/>
      <right/>
      <top style="thin">
        <color rgb="FFE2F3F6"/>
      </top>
      <bottom/>
      <diagonal/>
    </border>
    <border>
      <left style="thin">
        <color rgb="FFE2F3F6"/>
      </left>
      <right/>
      <top/>
      <bottom style="medium">
        <color theme="0"/>
      </bottom>
      <diagonal/>
    </border>
    <border>
      <left style="thin">
        <color rgb="FFE2F3F6"/>
      </left>
      <right/>
      <top/>
      <bottom/>
      <diagonal/>
    </border>
    <border>
      <left/>
      <right style="medium">
        <color theme="0"/>
      </right>
      <top/>
      <bottom/>
      <diagonal/>
    </border>
    <border>
      <left/>
      <right style="thin">
        <color rgb="FFE2F3F6"/>
      </right>
      <top/>
      <bottom/>
      <diagonal/>
    </border>
    <border>
      <left style="thin">
        <color rgb="FFE2F3F6"/>
      </left>
      <right/>
      <top style="medium">
        <color theme="0"/>
      </top>
      <bottom style="medium">
        <color theme="0"/>
      </bottom>
      <diagonal/>
    </border>
    <border>
      <left/>
      <right style="thin">
        <color rgb="FFE2F3F6"/>
      </right>
      <top style="medium">
        <color theme="0"/>
      </top>
      <bottom style="medium">
        <color theme="0"/>
      </bottom>
      <diagonal/>
    </border>
    <border>
      <left style="medium">
        <color rgb="FFF2F2F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indexed="64"/>
      </top>
      <bottom style="medium">
        <color indexed="64"/>
      </bottom>
      <diagonal/>
    </border>
    <border>
      <left style="thin">
        <color theme="0" tint="-4.9989318521683403E-2"/>
      </left>
      <right style="thin">
        <color theme="0" tint="-4.9989318521683403E-2"/>
      </right>
      <top style="thin">
        <color indexed="64"/>
      </top>
      <bottom style="medium">
        <color indexed="64"/>
      </bottom>
      <diagonal/>
    </border>
    <border>
      <left style="thin">
        <color rgb="FFE2F3F6"/>
      </left>
      <right/>
      <top style="medium">
        <color theme="0"/>
      </top>
      <bottom style="thin">
        <color rgb="FFE2F3F6"/>
      </bottom>
      <diagonal/>
    </border>
    <border>
      <left/>
      <right/>
      <top style="medium">
        <color theme="0"/>
      </top>
      <bottom style="thin">
        <color rgb="FFE2F3F6"/>
      </bottom>
      <diagonal/>
    </border>
    <border>
      <left/>
      <right style="thin">
        <color rgb="FFFFFFFF"/>
      </right>
      <top/>
      <bottom/>
      <diagonal/>
    </border>
    <border>
      <left/>
      <right/>
      <top style="medium">
        <color rgb="FFFFFFFF"/>
      </top>
      <bottom style="medium">
        <color rgb="FFFFFFFF"/>
      </bottom>
      <diagonal/>
    </border>
    <border>
      <left/>
      <right style="thin">
        <color rgb="FFFFFFFF"/>
      </right>
      <top style="medium">
        <color rgb="FFFFFFFF"/>
      </top>
      <bottom style="medium">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right style="thin">
        <color theme="0"/>
      </right>
      <top/>
      <bottom/>
      <diagonal/>
    </border>
    <border>
      <left style="thin">
        <color rgb="FFFFFFFF"/>
      </left>
      <right/>
      <top/>
      <bottom/>
      <diagonal/>
    </border>
    <border>
      <left style="thin">
        <color rgb="FFFFFFFF"/>
      </left>
      <right/>
      <top style="medium">
        <color rgb="FFFFFFFF"/>
      </top>
      <bottom style="medium">
        <color rgb="FFFFFFFF"/>
      </bottom>
      <diagonal/>
    </border>
    <border>
      <left style="thin">
        <color rgb="FFFFFFFF"/>
      </left>
      <right/>
      <top style="medium">
        <color rgb="FFFFFFFF"/>
      </top>
      <bottom style="thin">
        <color rgb="FFFFFFFF"/>
      </bottom>
      <diagonal/>
    </border>
    <border>
      <left style="thin">
        <color theme="0" tint="-4.9989318521683403E-2"/>
      </left>
      <right style="thin">
        <color theme="0" tint="-4.9989318521683403E-2"/>
      </right>
      <top style="thin">
        <color theme="0" tint="-4.9989318521683403E-2"/>
      </top>
      <bottom style="medium">
        <color theme="2" tint="-0.499984740745262"/>
      </bottom>
      <diagonal/>
    </border>
  </borders>
  <cellStyleXfs count="8">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5" fillId="0" borderId="0" applyNumberFormat="0" applyFill="0" applyBorder="0" applyAlignment="0" applyProtection="0"/>
    <xf numFmtId="169" fontId="1" fillId="0" borderId="0" applyFont="0" applyFill="0" applyBorder="0" applyAlignment="0" applyProtection="0"/>
  </cellStyleXfs>
  <cellXfs count="269">
    <xf numFmtId="0" fontId="0" fillId="0" borderId="0" xfId="0"/>
    <xf numFmtId="0" fontId="4" fillId="0" borderId="0" xfId="0" applyFont="1"/>
    <xf numFmtId="0" fontId="6" fillId="0" borderId="0" xfId="0" applyFont="1"/>
    <xf numFmtId="0" fontId="7" fillId="0" borderId="0" xfId="0" applyFont="1"/>
    <xf numFmtId="0" fontId="9" fillId="6" borderId="6" xfId="3" applyFont="1" applyFill="1" applyBorder="1" applyAlignment="1">
      <alignment horizontal="center" vertical="center"/>
    </xf>
    <xf numFmtId="0" fontId="9" fillId="6" borderId="7" xfId="3" applyFont="1" applyFill="1" applyBorder="1" applyAlignment="1">
      <alignment horizontal="center" vertical="center"/>
    </xf>
    <xf numFmtId="0" fontId="9" fillId="9" borderId="5" xfId="3" applyFont="1" applyFill="1" applyBorder="1" applyAlignment="1">
      <alignment horizontal="center" vertical="center"/>
    </xf>
    <xf numFmtId="0" fontId="9" fillId="9" borderId="6" xfId="3" applyFont="1" applyFill="1" applyBorder="1" applyAlignment="1">
      <alignment horizontal="center" vertical="center"/>
    </xf>
    <xf numFmtId="0" fontId="9" fillId="9" borderId="7" xfId="3" applyFont="1" applyFill="1" applyBorder="1" applyAlignment="1">
      <alignment horizontal="center" vertical="center"/>
    </xf>
    <xf numFmtId="10" fontId="7" fillId="0" borderId="0" xfId="0" applyNumberFormat="1" applyFont="1"/>
    <xf numFmtId="0" fontId="11" fillId="0" borderId="0" xfId="0" applyFont="1"/>
    <xf numFmtId="0" fontId="12" fillId="0" borderId="0" xfId="0" applyFont="1"/>
    <xf numFmtId="0" fontId="9" fillId="7" borderId="15" xfId="3" applyFont="1" applyFill="1" applyBorder="1" applyAlignment="1">
      <alignment vertical="center"/>
    </xf>
    <xf numFmtId="0" fontId="13" fillId="7" borderId="0" xfId="3" applyFont="1" applyFill="1"/>
    <xf numFmtId="3" fontId="9" fillId="7" borderId="0" xfId="3" applyNumberFormat="1" applyFont="1" applyFill="1" applyAlignment="1">
      <alignment horizontal="center"/>
    </xf>
    <xf numFmtId="9" fontId="9" fillId="7" borderId="0" xfId="2" applyFont="1" applyFill="1" applyBorder="1" applyAlignment="1">
      <alignment horizontal="center"/>
    </xf>
    <xf numFmtId="3" fontId="9" fillId="7" borderId="17" xfId="3" applyNumberFormat="1" applyFont="1" applyFill="1" applyBorder="1" applyAlignment="1">
      <alignment horizontal="center"/>
    </xf>
    <xf numFmtId="3" fontId="9" fillId="7" borderId="15" xfId="3" applyNumberFormat="1" applyFont="1" applyFill="1" applyBorder="1" applyAlignment="1">
      <alignment horizontal="center"/>
    </xf>
    <xf numFmtId="164" fontId="9" fillId="7" borderId="0" xfId="2" applyNumberFormat="1" applyFont="1" applyFill="1" applyBorder="1" applyAlignment="1">
      <alignment horizontal="center"/>
    </xf>
    <xf numFmtId="0" fontId="9" fillId="6" borderId="15" xfId="3" applyFont="1" applyFill="1" applyBorder="1" applyAlignment="1">
      <alignment vertical="center"/>
    </xf>
    <xf numFmtId="0" fontId="9" fillId="6" borderId="0" xfId="3" applyFont="1" applyFill="1"/>
    <xf numFmtId="3" fontId="9" fillId="6" borderId="9" xfId="3" applyNumberFormat="1" applyFont="1" applyFill="1" applyBorder="1" applyAlignment="1">
      <alignment horizontal="center" vertical="center"/>
    </xf>
    <xf numFmtId="164" fontId="9" fillId="6" borderId="9" xfId="2" applyNumberFormat="1" applyFont="1" applyFill="1" applyBorder="1" applyAlignment="1">
      <alignment horizontal="center" vertical="center"/>
    </xf>
    <xf numFmtId="3" fontId="9" fillId="6" borderId="19" xfId="3" applyNumberFormat="1" applyFont="1" applyFill="1" applyBorder="1" applyAlignment="1">
      <alignment horizontal="center" vertical="center"/>
    </xf>
    <xf numFmtId="3" fontId="9" fillId="6" borderId="18" xfId="3" applyNumberFormat="1" applyFont="1" applyFill="1" applyBorder="1" applyAlignment="1">
      <alignment horizontal="center" vertical="center"/>
    </xf>
    <xf numFmtId="0" fontId="15" fillId="2" borderId="15" xfId="3" applyFont="1" applyFill="1" applyBorder="1"/>
    <xf numFmtId="0" fontId="11" fillId="2" borderId="0" xfId="3" applyFont="1" applyFill="1" applyAlignment="1">
      <alignment vertical="center"/>
    </xf>
    <xf numFmtId="3" fontId="11" fillId="2" borderId="0" xfId="3" applyNumberFormat="1" applyFont="1" applyFill="1" applyAlignment="1">
      <alignment horizontal="center" vertical="center"/>
    </xf>
    <xf numFmtId="164" fontId="11" fillId="2" borderId="16" xfId="2" applyNumberFormat="1" applyFont="1" applyFill="1" applyBorder="1" applyAlignment="1">
      <alignment horizontal="center" vertical="center"/>
    </xf>
    <xf numFmtId="3" fontId="11" fillId="2" borderId="17" xfId="3" applyNumberFormat="1" applyFont="1" applyFill="1" applyBorder="1" applyAlignment="1">
      <alignment horizontal="center" vertical="center"/>
    </xf>
    <xf numFmtId="3" fontId="11" fillId="2" borderId="15" xfId="3" applyNumberFormat="1" applyFont="1" applyFill="1" applyBorder="1" applyAlignment="1">
      <alignment horizontal="center" vertical="center"/>
    </xf>
    <xf numFmtId="9" fontId="11" fillId="2" borderId="16" xfId="2" applyFont="1" applyFill="1" applyBorder="1" applyAlignment="1">
      <alignment horizontal="center" vertical="center"/>
    </xf>
    <xf numFmtId="0" fontId="9" fillId="6" borderId="18" xfId="3" applyFont="1" applyFill="1" applyBorder="1" applyAlignment="1">
      <alignment vertical="center"/>
    </xf>
    <xf numFmtId="0" fontId="9" fillId="6" borderId="9" xfId="3" applyFont="1" applyFill="1" applyBorder="1"/>
    <xf numFmtId="0" fontId="11" fillId="2" borderId="15" xfId="3" applyFont="1" applyFill="1" applyBorder="1"/>
    <xf numFmtId="0" fontId="11" fillId="2" borderId="15" xfId="3" applyFont="1" applyFill="1" applyBorder="1" applyAlignment="1">
      <alignment vertical="center"/>
    </xf>
    <xf numFmtId="10" fontId="11" fillId="2" borderId="16" xfId="2" applyNumberFormat="1" applyFont="1" applyFill="1" applyBorder="1" applyAlignment="1">
      <alignment horizontal="center" vertical="center"/>
    </xf>
    <xf numFmtId="0" fontId="9" fillId="6" borderId="28" xfId="3" applyFont="1" applyFill="1" applyBorder="1" applyAlignment="1">
      <alignment vertical="center"/>
    </xf>
    <xf numFmtId="0" fontId="13" fillId="6" borderId="29" xfId="3" applyFont="1" applyFill="1" applyBorder="1"/>
    <xf numFmtId="3" fontId="9" fillId="6" borderId="29" xfId="3" applyNumberFormat="1" applyFont="1" applyFill="1" applyBorder="1" applyAlignment="1">
      <alignment horizontal="center" vertical="center"/>
    </xf>
    <xf numFmtId="164" fontId="9" fillId="6" borderId="29" xfId="2" applyNumberFormat="1" applyFont="1" applyFill="1" applyBorder="1" applyAlignment="1">
      <alignment horizontal="center" vertical="center"/>
    </xf>
    <xf numFmtId="164" fontId="9" fillId="6" borderId="29" xfId="3" applyNumberFormat="1" applyFont="1" applyFill="1" applyBorder="1" applyAlignment="1">
      <alignment horizontal="center" vertical="center"/>
    </xf>
    <xf numFmtId="10" fontId="12" fillId="0" borderId="0" xfId="0" applyNumberFormat="1" applyFont="1"/>
    <xf numFmtId="0" fontId="11" fillId="2" borderId="0" xfId="3" applyFont="1" applyFill="1"/>
    <xf numFmtId="164" fontId="11" fillId="2" borderId="0" xfId="2" applyNumberFormat="1" applyFont="1" applyFill="1"/>
    <xf numFmtId="10" fontId="11" fillId="2" borderId="0" xfId="3" applyNumberFormat="1" applyFont="1" applyFill="1"/>
    <xf numFmtId="10" fontId="11" fillId="0" borderId="0" xfId="0" applyNumberFormat="1" applyFont="1"/>
    <xf numFmtId="0" fontId="9" fillId="7" borderId="4" xfId="3" applyFont="1" applyFill="1" applyBorder="1" applyAlignment="1">
      <alignment vertical="center"/>
    </xf>
    <xf numFmtId="3" fontId="16" fillId="8" borderId="0" xfId="3" applyNumberFormat="1" applyFont="1" applyFill="1" applyAlignment="1">
      <alignment horizontal="center"/>
    </xf>
    <xf numFmtId="164" fontId="16" fillId="8" borderId="0" xfId="2" applyNumberFormat="1" applyFont="1" applyFill="1" applyBorder="1" applyAlignment="1">
      <alignment horizontal="center"/>
    </xf>
    <xf numFmtId="3" fontId="16" fillId="8" borderId="30" xfId="3" applyNumberFormat="1" applyFont="1" applyFill="1" applyBorder="1" applyAlignment="1">
      <alignment horizontal="center"/>
    </xf>
    <xf numFmtId="3" fontId="16" fillId="8" borderId="36" xfId="3" applyNumberFormat="1" applyFont="1" applyFill="1" applyBorder="1" applyAlignment="1">
      <alignment horizontal="center"/>
    </xf>
    <xf numFmtId="0" fontId="11" fillId="3" borderId="8" xfId="3" applyFont="1" applyFill="1" applyBorder="1" applyAlignment="1">
      <alignment vertical="center"/>
    </xf>
    <xf numFmtId="0" fontId="11" fillId="3" borderId="9" xfId="3" applyFont="1" applyFill="1" applyBorder="1"/>
    <xf numFmtId="3" fontId="11" fillId="5" borderId="31" xfId="3" applyNumberFormat="1" applyFont="1" applyFill="1" applyBorder="1" applyAlignment="1">
      <alignment horizontal="center" vertical="center"/>
    </xf>
    <xf numFmtId="164" fontId="11" fillId="5" borderId="31" xfId="3" applyNumberFormat="1" applyFont="1" applyFill="1" applyBorder="1" applyAlignment="1">
      <alignment horizontal="center" vertical="center"/>
    </xf>
    <xf numFmtId="3" fontId="11" fillId="5" borderId="32" xfId="3" applyNumberFormat="1" applyFont="1" applyFill="1" applyBorder="1" applyAlignment="1">
      <alignment horizontal="center" vertical="center"/>
    </xf>
    <xf numFmtId="3" fontId="11" fillId="5" borderId="37" xfId="3" applyNumberFormat="1" applyFont="1" applyFill="1" applyBorder="1" applyAlignment="1">
      <alignment horizontal="center" vertical="center"/>
    </xf>
    <xf numFmtId="0" fontId="11" fillId="3" borderId="8" xfId="3" applyFont="1" applyFill="1" applyBorder="1"/>
    <xf numFmtId="0" fontId="6" fillId="0" borderId="0" xfId="0" applyFont="1" applyAlignment="1">
      <alignment horizontal="right"/>
    </xf>
    <xf numFmtId="0" fontId="11" fillId="0" borderId="0" xfId="0" applyFont="1" applyAlignment="1">
      <alignment horizontal="right"/>
    </xf>
    <xf numFmtId="0" fontId="7" fillId="0" borderId="0" xfId="0" applyFont="1" applyAlignment="1">
      <alignment horizontal="left"/>
    </xf>
    <xf numFmtId="0" fontId="12" fillId="0" borderId="0" xfId="0" applyFont="1" applyAlignment="1">
      <alignment horizontal="left"/>
    </xf>
    <xf numFmtId="164" fontId="11" fillId="2" borderId="16" xfId="3" applyNumberFormat="1" applyFont="1" applyFill="1" applyBorder="1" applyAlignment="1">
      <alignment horizontal="center" vertical="center"/>
    </xf>
    <xf numFmtId="0" fontId="9" fillId="7" borderId="18" xfId="3" applyFont="1" applyFill="1" applyBorder="1" applyAlignment="1">
      <alignment vertical="center"/>
    </xf>
    <xf numFmtId="3" fontId="13" fillId="7" borderId="9" xfId="3" applyNumberFormat="1" applyFont="1" applyFill="1" applyBorder="1" applyAlignment="1">
      <alignment horizontal="center" vertical="center"/>
    </xf>
    <xf numFmtId="164" fontId="13" fillId="7" borderId="9" xfId="3" applyNumberFormat="1" applyFont="1" applyFill="1" applyBorder="1" applyAlignment="1">
      <alignment horizontal="center" vertical="center"/>
    </xf>
    <xf numFmtId="3" fontId="13" fillId="7" borderId="19" xfId="3" applyNumberFormat="1" applyFont="1" applyFill="1" applyBorder="1" applyAlignment="1">
      <alignment horizontal="center" vertical="center"/>
    </xf>
    <xf numFmtId="3" fontId="13" fillId="7" borderId="18" xfId="3" applyNumberFormat="1" applyFont="1" applyFill="1" applyBorder="1" applyAlignment="1">
      <alignment horizontal="center" vertical="center"/>
    </xf>
    <xf numFmtId="0" fontId="14" fillId="0" borderId="0" xfId="0" applyFont="1"/>
    <xf numFmtId="0" fontId="18" fillId="0" borderId="0" xfId="0" applyFont="1"/>
    <xf numFmtId="0" fontId="19" fillId="0" borderId="0" xfId="6" applyFont="1"/>
    <xf numFmtId="0" fontId="20" fillId="0" borderId="0" xfId="6" applyFont="1"/>
    <xf numFmtId="3" fontId="8" fillId="4" borderId="26" xfId="3" applyNumberFormat="1" applyFont="1" applyFill="1" applyBorder="1" applyAlignment="1">
      <alignment horizontal="center" vertical="center" wrapText="1"/>
    </xf>
    <xf numFmtId="10" fontId="8" fillId="4" borderId="26" xfId="2" applyNumberFormat="1" applyFont="1" applyFill="1" applyBorder="1" applyAlignment="1">
      <alignment horizontal="center" vertical="center" wrapText="1"/>
    </xf>
    <xf numFmtId="9" fontId="8" fillId="4" borderId="26" xfId="2" applyFont="1" applyFill="1" applyBorder="1" applyAlignment="1">
      <alignment horizontal="center" vertical="center" wrapText="1"/>
    </xf>
    <xf numFmtId="3" fontId="8" fillId="4" borderId="26" xfId="1" applyNumberFormat="1" applyFont="1" applyFill="1" applyBorder="1" applyAlignment="1">
      <alignment horizontal="center" vertical="center" wrapText="1"/>
    </xf>
    <xf numFmtId="164" fontId="8" fillId="4" borderId="26" xfId="3" applyNumberFormat="1" applyFont="1" applyFill="1" applyBorder="1" applyAlignment="1">
      <alignment horizontal="center" vertical="center"/>
    </xf>
    <xf numFmtId="0" fontId="22" fillId="0" borderId="0" xfId="0" applyFont="1"/>
    <xf numFmtId="0" fontId="10" fillId="0" borderId="0" xfId="0" applyFont="1"/>
    <xf numFmtId="0" fontId="6" fillId="3" borderId="24" xfId="3" applyFont="1" applyFill="1" applyBorder="1" applyAlignment="1">
      <alignment horizontal="left"/>
    </xf>
    <xf numFmtId="3" fontId="6" fillId="3" borderId="24" xfId="3" applyNumberFormat="1" applyFont="1" applyFill="1" applyBorder="1" applyAlignment="1">
      <alignment horizontal="center"/>
    </xf>
    <xf numFmtId="10" fontId="6" fillId="3" borderId="24" xfId="2" applyNumberFormat="1" applyFont="1" applyFill="1" applyBorder="1" applyAlignment="1">
      <alignment horizontal="center"/>
    </xf>
    <xf numFmtId="164" fontId="6" fillId="3" borderId="24" xfId="2" applyNumberFormat="1" applyFont="1" applyFill="1" applyBorder="1" applyAlignment="1">
      <alignment horizontal="center"/>
    </xf>
    <xf numFmtId="3" fontId="6" fillId="3" borderId="24" xfId="1" applyNumberFormat="1" applyFont="1" applyFill="1" applyBorder="1" applyAlignment="1">
      <alignment horizontal="center"/>
    </xf>
    <xf numFmtId="0" fontId="6" fillId="3" borderId="25" xfId="3" applyFont="1" applyFill="1" applyBorder="1" applyAlignment="1">
      <alignment horizontal="left"/>
    </xf>
    <xf numFmtId="3" fontId="6" fillId="3" borderId="25" xfId="3" applyNumberFormat="1" applyFont="1" applyFill="1" applyBorder="1" applyAlignment="1">
      <alignment horizontal="center"/>
    </xf>
    <xf numFmtId="10" fontId="6" fillId="3" borderId="25" xfId="2" applyNumberFormat="1" applyFont="1" applyFill="1" applyBorder="1" applyAlignment="1">
      <alignment horizontal="center"/>
    </xf>
    <xf numFmtId="164" fontId="6" fillId="3" borderId="25" xfId="2" applyNumberFormat="1" applyFont="1" applyFill="1" applyBorder="1" applyAlignment="1">
      <alignment horizontal="center"/>
    </xf>
    <xf numFmtId="165" fontId="6" fillId="3" borderId="25" xfId="1" applyNumberFormat="1" applyFont="1" applyFill="1" applyBorder="1" applyAlignment="1">
      <alignment horizontal="center"/>
    </xf>
    <xf numFmtId="3" fontId="6" fillId="3" borderId="25" xfId="1" applyNumberFormat="1" applyFont="1" applyFill="1" applyBorder="1" applyAlignment="1">
      <alignment horizontal="center"/>
    </xf>
    <xf numFmtId="0" fontId="6" fillId="3" borderId="0" xfId="3" applyFont="1" applyFill="1" applyAlignment="1">
      <alignment horizontal="left" vertical="center"/>
    </xf>
    <xf numFmtId="3" fontId="6" fillId="3" borderId="0" xfId="3" applyNumberFormat="1" applyFont="1" applyFill="1" applyAlignment="1">
      <alignment horizontal="center"/>
    </xf>
    <xf numFmtId="10" fontId="6" fillId="3" borderId="0" xfId="2" applyNumberFormat="1" applyFont="1" applyFill="1" applyBorder="1" applyAlignment="1">
      <alignment horizontal="center"/>
    </xf>
    <xf numFmtId="164" fontId="6" fillId="3" borderId="0" xfId="5" applyNumberFormat="1" applyFont="1" applyFill="1" applyAlignment="1">
      <alignment horizontal="center" vertical="center" wrapText="1"/>
    </xf>
    <xf numFmtId="165" fontId="6" fillId="3" borderId="0" xfId="1" applyNumberFormat="1" applyFont="1" applyFill="1" applyBorder="1" applyAlignment="1">
      <alignment horizontal="center" vertical="center" wrapText="1"/>
    </xf>
    <xf numFmtId="164" fontId="6" fillId="3" borderId="0" xfId="2" applyNumberFormat="1" applyFont="1" applyFill="1" applyBorder="1" applyAlignment="1">
      <alignment horizontal="center" vertical="center"/>
    </xf>
    <xf numFmtId="0" fontId="8" fillId="4" borderId="26" xfId="3" applyFont="1" applyFill="1" applyBorder="1" applyAlignment="1">
      <alignment vertical="center"/>
    </xf>
    <xf numFmtId="0" fontId="8" fillId="7" borderId="26" xfId="3" applyFont="1" applyFill="1" applyBorder="1" applyAlignment="1">
      <alignment vertical="center"/>
    </xf>
    <xf numFmtId="3" fontId="8" fillId="7" borderId="26" xfId="3" applyNumberFormat="1" applyFont="1" applyFill="1" applyBorder="1" applyAlignment="1">
      <alignment horizontal="center" vertical="center" wrapText="1"/>
    </xf>
    <xf numFmtId="10" fontId="8" fillId="7" borderId="26" xfId="2" applyNumberFormat="1" applyFont="1" applyFill="1" applyBorder="1" applyAlignment="1">
      <alignment horizontal="center" vertical="center" wrapText="1"/>
    </xf>
    <xf numFmtId="9" fontId="8" fillId="7" borderId="26" xfId="2" applyFont="1" applyFill="1" applyBorder="1" applyAlignment="1">
      <alignment horizontal="center" vertical="center" wrapText="1"/>
    </xf>
    <xf numFmtId="3" fontId="8" fillId="7" borderId="26" xfId="1" applyNumberFormat="1" applyFont="1" applyFill="1" applyBorder="1" applyAlignment="1">
      <alignment horizontal="center" vertical="center" wrapText="1"/>
    </xf>
    <xf numFmtId="164" fontId="8" fillId="7" borderId="26" xfId="3" applyNumberFormat="1" applyFont="1" applyFill="1" applyBorder="1" applyAlignment="1">
      <alignment horizontal="center" vertical="center"/>
    </xf>
    <xf numFmtId="0" fontId="6" fillId="10" borderId="24" xfId="3" applyFont="1" applyFill="1" applyBorder="1" applyAlignment="1">
      <alignment horizontal="left" vertical="center"/>
    </xf>
    <xf numFmtId="3" fontId="6" fillId="10" borderId="24" xfId="3" applyNumberFormat="1" applyFont="1" applyFill="1" applyBorder="1" applyAlignment="1">
      <alignment horizontal="center"/>
    </xf>
    <xf numFmtId="10" fontId="6" fillId="10" borderId="24" xfId="2" applyNumberFormat="1" applyFont="1" applyFill="1" applyBorder="1" applyAlignment="1">
      <alignment horizontal="center"/>
    </xf>
    <xf numFmtId="164" fontId="6" fillId="10" borderId="24" xfId="5" applyNumberFormat="1" applyFont="1" applyFill="1" applyBorder="1" applyAlignment="1">
      <alignment horizontal="center" vertical="center" wrapText="1"/>
    </xf>
    <xf numFmtId="165" fontId="6" fillId="10" borderId="24" xfId="1" applyNumberFormat="1" applyFont="1" applyFill="1" applyBorder="1" applyAlignment="1">
      <alignment horizontal="center" vertical="center" wrapText="1"/>
    </xf>
    <xf numFmtId="164" fontId="6" fillId="10" borderId="24" xfId="2" applyNumberFormat="1" applyFont="1" applyFill="1" applyBorder="1" applyAlignment="1">
      <alignment horizontal="center" vertical="center"/>
    </xf>
    <xf numFmtId="4" fontId="6" fillId="10" borderId="24" xfId="3" applyNumberFormat="1" applyFont="1" applyFill="1" applyBorder="1" applyAlignment="1">
      <alignment horizontal="center"/>
    </xf>
    <xf numFmtId="4" fontId="6" fillId="10" borderId="24" xfId="1" applyNumberFormat="1" applyFont="1" applyFill="1" applyBorder="1" applyAlignment="1">
      <alignment horizontal="center" vertical="center" wrapText="1"/>
    </xf>
    <xf numFmtId="168" fontId="6" fillId="10" borderId="24" xfId="2" applyNumberFormat="1" applyFont="1" applyFill="1" applyBorder="1" applyAlignment="1">
      <alignment horizontal="center" vertical="center"/>
    </xf>
    <xf numFmtId="0" fontId="6" fillId="10" borderId="0" xfId="3" applyFont="1" applyFill="1" applyAlignment="1">
      <alignment horizontal="left" vertical="center"/>
    </xf>
    <xf numFmtId="3" fontId="6" fillId="10" borderId="0" xfId="3" applyNumberFormat="1" applyFont="1" applyFill="1" applyAlignment="1">
      <alignment horizontal="center"/>
    </xf>
    <xf numFmtId="10" fontId="6" fillId="10" borderId="0" xfId="2" applyNumberFormat="1" applyFont="1" applyFill="1" applyBorder="1" applyAlignment="1">
      <alignment horizontal="center"/>
    </xf>
    <xf numFmtId="164" fontId="6" fillId="10" borderId="0" xfId="5" applyNumberFormat="1" applyFont="1" applyFill="1" applyAlignment="1">
      <alignment horizontal="center" vertical="center" wrapText="1"/>
    </xf>
    <xf numFmtId="165" fontId="6" fillId="10" borderId="0" xfId="1" applyNumberFormat="1" applyFont="1" applyFill="1" applyBorder="1" applyAlignment="1">
      <alignment horizontal="center" vertical="center" wrapText="1"/>
    </xf>
    <xf numFmtId="164" fontId="6" fillId="10" borderId="0" xfId="2" applyNumberFormat="1" applyFont="1" applyFill="1" applyBorder="1" applyAlignment="1">
      <alignment horizontal="center" vertical="center"/>
    </xf>
    <xf numFmtId="0" fontId="8" fillId="6" borderId="39" xfId="0" applyFont="1" applyFill="1" applyBorder="1" applyAlignment="1">
      <alignment horizontal="center" vertical="center" wrapText="1"/>
    </xf>
    <xf numFmtId="0" fontId="8" fillId="6" borderId="39" xfId="0" quotePrefix="1" applyFont="1" applyFill="1" applyBorder="1" applyAlignment="1">
      <alignment horizontal="center" vertical="center" wrapText="1"/>
    </xf>
    <xf numFmtId="0" fontId="8" fillId="7" borderId="39" xfId="0" applyFont="1" applyFill="1" applyBorder="1" applyAlignment="1">
      <alignment horizontal="center" vertical="center" wrapText="1"/>
    </xf>
    <xf numFmtId="0" fontId="8" fillId="7" borderId="39" xfId="0" quotePrefix="1" applyFont="1" applyFill="1" applyBorder="1" applyAlignment="1">
      <alignment horizontal="center" vertical="center" wrapText="1"/>
    </xf>
    <xf numFmtId="0" fontId="14" fillId="10" borderId="15" xfId="3" applyFont="1" applyFill="1" applyBorder="1" applyAlignment="1">
      <alignment vertical="center"/>
    </xf>
    <xf numFmtId="3" fontId="14" fillId="10" borderId="9" xfId="3" applyNumberFormat="1" applyFont="1" applyFill="1" applyBorder="1" applyAlignment="1">
      <alignment horizontal="center" vertical="center"/>
    </xf>
    <xf numFmtId="164" fontId="14" fillId="10" borderId="9" xfId="3" applyNumberFormat="1" applyFont="1" applyFill="1" applyBorder="1" applyAlignment="1">
      <alignment horizontal="center" vertical="center"/>
    </xf>
    <xf numFmtId="3" fontId="14" fillId="10" borderId="19" xfId="3" applyNumberFormat="1" applyFont="1" applyFill="1" applyBorder="1" applyAlignment="1">
      <alignment horizontal="center" vertical="center"/>
    </xf>
    <xf numFmtId="3" fontId="14" fillId="10" borderId="18" xfId="3" applyNumberFormat="1" applyFont="1" applyFill="1" applyBorder="1" applyAlignment="1">
      <alignment horizontal="center" vertical="center"/>
    </xf>
    <xf numFmtId="0" fontId="14" fillId="10" borderId="0" xfId="3" applyFont="1" applyFill="1" applyAlignment="1">
      <alignment vertical="center"/>
    </xf>
    <xf numFmtId="164" fontId="14" fillId="10" borderId="9" xfId="2" applyNumberFormat="1" applyFont="1" applyFill="1" applyBorder="1" applyAlignment="1">
      <alignment horizontal="center" vertical="center"/>
    </xf>
    <xf numFmtId="0" fontId="14" fillId="10" borderId="15" xfId="3" applyFont="1" applyFill="1" applyBorder="1"/>
    <xf numFmtId="0" fontId="14" fillId="10" borderId="18" xfId="3" applyFont="1" applyFill="1" applyBorder="1" applyAlignment="1">
      <alignment vertical="center"/>
    </xf>
    <xf numFmtId="0" fontId="11" fillId="10" borderId="9" xfId="3" applyFont="1" applyFill="1" applyBorder="1"/>
    <xf numFmtId="3" fontId="11" fillId="10" borderId="9" xfId="3" applyNumberFormat="1" applyFont="1" applyFill="1" applyBorder="1" applyAlignment="1">
      <alignment horizontal="center" vertical="center"/>
    </xf>
    <xf numFmtId="164" fontId="11" fillId="10" borderId="9" xfId="2" applyNumberFormat="1" applyFont="1" applyFill="1" applyBorder="1" applyAlignment="1">
      <alignment horizontal="center" vertical="center"/>
    </xf>
    <xf numFmtId="3" fontId="11" fillId="10" borderId="19" xfId="3" applyNumberFormat="1" applyFont="1" applyFill="1" applyBorder="1" applyAlignment="1">
      <alignment horizontal="center" vertical="center"/>
    </xf>
    <xf numFmtId="3" fontId="11" fillId="10" borderId="18" xfId="3" applyNumberFormat="1" applyFont="1" applyFill="1" applyBorder="1" applyAlignment="1">
      <alignment horizontal="center" vertical="center"/>
    </xf>
    <xf numFmtId="0" fontId="11" fillId="10" borderId="8" xfId="3" applyFont="1" applyFill="1" applyBorder="1" applyAlignment="1">
      <alignment vertical="center"/>
    </xf>
    <xf numFmtId="3" fontId="11" fillId="11" borderId="31" xfId="3" applyNumberFormat="1" applyFont="1" applyFill="1" applyBorder="1" applyAlignment="1">
      <alignment horizontal="center" vertical="center"/>
    </xf>
    <xf numFmtId="164" fontId="11" fillId="11" borderId="31" xfId="3" applyNumberFormat="1" applyFont="1" applyFill="1" applyBorder="1" applyAlignment="1">
      <alignment horizontal="center" vertical="center"/>
    </xf>
    <xf numFmtId="3" fontId="11" fillId="11" borderId="32" xfId="3" applyNumberFormat="1" applyFont="1" applyFill="1" applyBorder="1" applyAlignment="1">
      <alignment horizontal="center" vertical="center"/>
    </xf>
    <xf numFmtId="3" fontId="11" fillId="11" borderId="37" xfId="3" applyNumberFormat="1" applyFont="1" applyFill="1" applyBorder="1" applyAlignment="1">
      <alignment horizontal="center" vertical="center"/>
    </xf>
    <xf numFmtId="0" fontId="11" fillId="10" borderId="10" xfId="3" applyFont="1" applyFill="1" applyBorder="1"/>
    <xf numFmtId="0" fontId="11" fillId="10" borderId="11" xfId="3" applyFont="1" applyFill="1" applyBorder="1"/>
    <xf numFmtId="3" fontId="11" fillId="11" borderId="33" xfId="3" applyNumberFormat="1" applyFont="1" applyFill="1" applyBorder="1" applyAlignment="1">
      <alignment horizontal="center" vertical="center"/>
    </xf>
    <xf numFmtId="164" fontId="11" fillId="11" borderId="33" xfId="3" applyNumberFormat="1" applyFont="1" applyFill="1" applyBorder="1" applyAlignment="1">
      <alignment horizontal="center" vertical="center"/>
    </xf>
    <xf numFmtId="3" fontId="11" fillId="11" borderId="34" xfId="3" applyNumberFormat="1" applyFont="1" applyFill="1" applyBorder="1" applyAlignment="1">
      <alignment horizontal="center" vertical="center"/>
    </xf>
    <xf numFmtId="3" fontId="11" fillId="11" borderId="38" xfId="3" applyNumberFormat="1" applyFont="1" applyFill="1" applyBorder="1" applyAlignment="1">
      <alignment horizontal="center" vertical="center"/>
    </xf>
    <xf numFmtId="164" fontId="6" fillId="10" borderId="24" xfId="2" applyNumberFormat="1" applyFont="1" applyFill="1" applyBorder="1" applyAlignment="1">
      <alignment horizontal="center"/>
    </xf>
    <xf numFmtId="0" fontId="8" fillId="4" borderId="27" xfId="0" applyFont="1" applyFill="1" applyBorder="1"/>
    <xf numFmtId="166" fontId="8" fillId="4" borderId="27" xfId="1" applyNumberFormat="1" applyFont="1" applyFill="1" applyBorder="1"/>
    <xf numFmtId="164" fontId="8" fillId="4" borderId="27" xfId="2" applyNumberFormat="1" applyFont="1" applyFill="1" applyBorder="1"/>
    <xf numFmtId="0" fontId="6" fillId="0" borderId="24" xfId="0" applyFont="1" applyBorder="1"/>
    <xf numFmtId="166" fontId="6" fillId="0" borderId="24" xfId="1" applyNumberFormat="1" applyFont="1" applyBorder="1"/>
    <xf numFmtId="164" fontId="6" fillId="0" borderId="24" xfId="2" applyNumberFormat="1" applyFont="1" applyBorder="1"/>
    <xf numFmtId="10" fontId="6" fillId="0" borderId="24" xfId="2" applyNumberFormat="1" applyFont="1" applyBorder="1"/>
    <xf numFmtId="0" fontId="6" fillId="10" borderId="24" xfId="0" applyFont="1" applyFill="1" applyBorder="1"/>
    <xf numFmtId="166" fontId="6" fillId="10" borderId="24" xfId="1" applyNumberFormat="1" applyFont="1" applyFill="1" applyBorder="1"/>
    <xf numFmtId="164" fontId="6" fillId="10" borderId="24" xfId="2" applyNumberFormat="1" applyFont="1" applyFill="1" applyBorder="1"/>
    <xf numFmtId="10" fontId="6" fillId="10" borderId="24" xfId="2" applyNumberFormat="1" applyFont="1" applyFill="1" applyBorder="1"/>
    <xf numFmtId="166" fontId="6" fillId="0" borderId="24" xfId="1" applyNumberFormat="1" applyFont="1" applyFill="1" applyBorder="1"/>
    <xf numFmtId="164" fontId="6" fillId="0" borderId="24" xfId="2" applyNumberFormat="1" applyFont="1" applyFill="1" applyBorder="1"/>
    <xf numFmtId="10" fontId="6" fillId="0" borderId="24" xfId="2" applyNumberFormat="1" applyFont="1" applyFill="1" applyBorder="1"/>
    <xf numFmtId="167" fontId="6" fillId="0" borderId="24" xfId="1" applyNumberFormat="1" applyFont="1" applyFill="1" applyBorder="1"/>
    <xf numFmtId="167" fontId="6" fillId="10" borderId="24" xfId="1" applyNumberFormat="1" applyFont="1" applyFill="1" applyBorder="1"/>
    <xf numFmtId="0" fontId="17" fillId="10" borderId="24" xfId="0" applyFont="1" applyFill="1" applyBorder="1"/>
    <xf numFmtId="166" fontId="17" fillId="10" borderId="24" xfId="1" applyNumberFormat="1" applyFont="1" applyFill="1" applyBorder="1"/>
    <xf numFmtId="164" fontId="17" fillId="10" borderId="24" xfId="2" applyNumberFormat="1" applyFont="1" applyFill="1" applyBorder="1"/>
    <xf numFmtId="0" fontId="17" fillId="0" borderId="24" xfId="0" applyFont="1" applyBorder="1"/>
    <xf numFmtId="166" fontId="17" fillId="0" borderId="24" xfId="1" applyNumberFormat="1" applyFont="1" applyFill="1" applyBorder="1"/>
    <xf numFmtId="164" fontId="17" fillId="0" borderId="24" xfId="2" applyNumberFormat="1" applyFont="1" applyFill="1" applyBorder="1"/>
    <xf numFmtId="164" fontId="17" fillId="0" borderId="24" xfId="2" applyNumberFormat="1" applyFont="1" applyFill="1" applyBorder="1" applyAlignment="1">
      <alignment horizontal="right"/>
    </xf>
    <xf numFmtId="164" fontId="17" fillId="10" borderId="24" xfId="2" applyNumberFormat="1" applyFont="1" applyFill="1" applyBorder="1" applyAlignment="1">
      <alignment horizontal="right"/>
    </xf>
    <xf numFmtId="164" fontId="7" fillId="0" borderId="0" xfId="0" applyNumberFormat="1" applyFont="1"/>
    <xf numFmtId="166" fontId="7" fillId="0" borderId="0" xfId="0" applyNumberFormat="1" applyFont="1"/>
    <xf numFmtId="171" fontId="7" fillId="0" borderId="0" xfId="0" applyNumberFormat="1" applyFont="1"/>
    <xf numFmtId="172" fontId="6" fillId="10" borderId="24" xfId="1" applyNumberFormat="1" applyFont="1" applyFill="1" applyBorder="1"/>
    <xf numFmtId="168" fontId="6" fillId="10" borderId="24" xfId="2" applyNumberFormat="1" applyFont="1" applyFill="1" applyBorder="1"/>
    <xf numFmtId="165" fontId="6" fillId="10" borderId="24" xfId="1" applyNumberFormat="1" applyFont="1" applyFill="1" applyBorder="1" applyAlignment="1">
      <alignment horizontal="right"/>
    </xf>
    <xf numFmtId="164" fontId="6" fillId="10" borderId="24" xfId="2" applyNumberFormat="1" applyFont="1" applyFill="1" applyBorder="1" applyAlignment="1">
      <alignment horizontal="right"/>
    </xf>
    <xf numFmtId="166" fontId="6" fillId="10" borderId="24" xfId="1" applyNumberFormat="1" applyFont="1" applyFill="1" applyBorder="1" applyAlignment="1">
      <alignment horizontal="right"/>
    </xf>
    <xf numFmtId="10" fontId="6" fillId="10" borderId="24" xfId="2" applyNumberFormat="1" applyFont="1" applyFill="1" applyBorder="1" applyAlignment="1">
      <alignment horizontal="right"/>
    </xf>
    <xf numFmtId="170" fontId="6" fillId="10" borderId="24" xfId="1" applyNumberFormat="1" applyFont="1" applyFill="1" applyBorder="1" applyAlignment="1">
      <alignment horizontal="right"/>
    </xf>
    <xf numFmtId="168" fontId="6" fillId="0" borderId="24" xfId="2" applyNumberFormat="1" applyFont="1" applyFill="1" applyBorder="1"/>
    <xf numFmtId="164" fontId="6" fillId="0" borderId="24" xfId="2" applyNumberFormat="1" applyFont="1" applyFill="1" applyBorder="1" applyAlignment="1">
      <alignment horizontal="right"/>
    </xf>
    <xf numFmtId="9" fontId="6" fillId="10" borderId="24" xfId="2" applyFont="1" applyFill="1" applyBorder="1"/>
    <xf numFmtId="170" fontId="6" fillId="0" borderId="24" xfId="1" applyNumberFormat="1" applyFont="1" applyFill="1" applyBorder="1"/>
    <xf numFmtId="165" fontId="6" fillId="0" borderId="24" xfId="1" applyNumberFormat="1" applyFont="1" applyFill="1" applyBorder="1" applyAlignment="1">
      <alignment horizontal="right"/>
    </xf>
    <xf numFmtId="166" fontId="6" fillId="0" borderId="24" xfId="1" applyNumberFormat="1" applyFont="1" applyFill="1" applyBorder="1" applyAlignment="1">
      <alignment horizontal="right"/>
    </xf>
    <xf numFmtId="10" fontId="6" fillId="0" borderId="24" xfId="2" applyNumberFormat="1" applyFont="1" applyFill="1" applyBorder="1" applyAlignment="1">
      <alignment horizontal="right"/>
    </xf>
    <xf numFmtId="164" fontId="6" fillId="0" borderId="24" xfId="2" quotePrefix="1" applyNumberFormat="1" applyFont="1" applyFill="1" applyBorder="1" applyAlignment="1">
      <alignment horizontal="right"/>
    </xf>
    <xf numFmtId="165" fontId="17" fillId="10" borderId="24" xfId="1" applyNumberFormat="1" applyFont="1" applyFill="1" applyBorder="1" applyAlignment="1">
      <alignment horizontal="right"/>
    </xf>
    <xf numFmtId="166" fontId="17" fillId="10" borderId="24" xfId="1" applyNumberFormat="1" applyFont="1" applyFill="1" applyBorder="1" applyAlignment="1">
      <alignment horizontal="right"/>
    </xf>
    <xf numFmtId="10" fontId="17" fillId="10" borderId="24" xfId="2" applyNumberFormat="1" applyFont="1" applyFill="1" applyBorder="1" applyAlignment="1">
      <alignment horizontal="right"/>
    </xf>
    <xf numFmtId="0" fontId="8" fillId="4" borderId="27" xfId="0" applyFont="1" applyFill="1" applyBorder="1" applyAlignment="1">
      <alignment wrapText="1"/>
    </xf>
    <xf numFmtId="166" fontId="8" fillId="4" borderId="27" xfId="1" applyNumberFormat="1" applyFont="1" applyFill="1" applyBorder="1" applyAlignment="1">
      <alignment horizontal="right"/>
    </xf>
    <xf numFmtId="164" fontId="8" fillId="4" borderId="27" xfId="2" applyNumberFormat="1" applyFont="1" applyFill="1" applyBorder="1" applyAlignment="1">
      <alignment horizontal="right"/>
    </xf>
    <xf numFmtId="0" fontId="6" fillId="0" borderId="24" xfId="3" applyFont="1" applyBorder="1" applyAlignment="1">
      <alignment vertical="center"/>
    </xf>
    <xf numFmtId="3" fontId="6" fillId="0" borderId="24" xfId="3" applyNumberFormat="1" applyFont="1" applyBorder="1" applyAlignment="1">
      <alignment horizontal="center"/>
    </xf>
    <xf numFmtId="10" fontId="6" fillId="0" borderId="24" xfId="2" applyNumberFormat="1" applyFont="1" applyFill="1" applyBorder="1" applyAlignment="1">
      <alignment horizontal="center"/>
    </xf>
    <xf numFmtId="164" fontId="6" fillId="0" borderId="24" xfId="2" applyNumberFormat="1" applyFont="1" applyFill="1" applyBorder="1" applyAlignment="1">
      <alignment horizontal="center"/>
    </xf>
    <xf numFmtId="3" fontId="6" fillId="0" borderId="24" xfId="1" applyNumberFormat="1" applyFont="1" applyFill="1" applyBorder="1" applyAlignment="1">
      <alignment horizontal="center"/>
    </xf>
    <xf numFmtId="3" fontId="6" fillId="0" borderId="25" xfId="3" applyNumberFormat="1" applyFont="1" applyBorder="1" applyAlignment="1">
      <alignment horizontal="center"/>
    </xf>
    <xf numFmtId="10" fontId="6" fillId="0" borderId="25" xfId="2" applyNumberFormat="1" applyFont="1" applyFill="1" applyBorder="1" applyAlignment="1">
      <alignment horizontal="center"/>
    </xf>
    <xf numFmtId="164" fontId="6" fillId="0" borderId="25" xfId="2" applyNumberFormat="1" applyFont="1" applyFill="1" applyBorder="1" applyAlignment="1">
      <alignment horizontal="center"/>
    </xf>
    <xf numFmtId="3" fontId="6" fillId="0" borderId="25" xfId="1" applyNumberFormat="1" applyFont="1" applyFill="1" applyBorder="1" applyAlignment="1">
      <alignment horizontal="center"/>
    </xf>
    <xf numFmtId="165" fontId="6" fillId="0" borderId="25" xfId="3" applyNumberFormat="1" applyFont="1" applyBorder="1" applyAlignment="1">
      <alignment horizontal="center"/>
    </xf>
    <xf numFmtId="168" fontId="6" fillId="0" borderId="25" xfId="2" applyNumberFormat="1" applyFont="1" applyFill="1" applyBorder="1" applyAlignment="1">
      <alignment horizontal="center"/>
    </xf>
    <xf numFmtId="0" fontId="6" fillId="10" borderId="25" xfId="3" applyFont="1" applyFill="1" applyBorder="1"/>
    <xf numFmtId="3" fontId="6" fillId="10" borderId="24" xfId="1" applyNumberFormat="1" applyFont="1" applyFill="1" applyBorder="1" applyAlignment="1">
      <alignment horizontal="center" vertical="center" wrapText="1"/>
    </xf>
    <xf numFmtId="10" fontId="6" fillId="10" borderId="24" xfId="2" applyNumberFormat="1" applyFont="1" applyFill="1" applyBorder="1" applyAlignment="1">
      <alignment horizontal="center" vertical="center"/>
    </xf>
    <xf numFmtId="0" fontId="6" fillId="10" borderId="24" xfId="3" applyFont="1" applyFill="1" applyBorder="1"/>
    <xf numFmtId="10" fontId="6" fillId="10" borderId="24" xfId="5" applyNumberFormat="1" applyFont="1" applyFill="1" applyBorder="1" applyAlignment="1">
      <alignment horizontal="center" vertical="center" wrapText="1"/>
    </xf>
    <xf numFmtId="172" fontId="6" fillId="0" borderId="24" xfId="1" applyNumberFormat="1" applyFont="1" applyFill="1" applyBorder="1"/>
    <xf numFmtId="41" fontId="6" fillId="0" borderId="24" xfId="1" applyFont="1" applyFill="1" applyBorder="1"/>
    <xf numFmtId="167" fontId="6" fillId="0" borderId="24" xfId="1" applyNumberFormat="1" applyFont="1" applyFill="1" applyBorder="1" applyAlignment="1">
      <alignment horizontal="right"/>
    </xf>
    <xf numFmtId="165" fontId="17" fillId="0" borderId="24" xfId="1" applyNumberFormat="1" applyFont="1" applyFill="1" applyBorder="1" applyAlignment="1">
      <alignment horizontal="right"/>
    </xf>
    <xf numFmtId="166" fontId="17" fillId="0" borderId="24" xfId="1" applyNumberFormat="1" applyFont="1" applyFill="1" applyBorder="1" applyAlignment="1">
      <alignment horizontal="right"/>
    </xf>
    <xf numFmtId="10" fontId="17" fillId="0" borderId="24" xfId="2" applyNumberFormat="1" applyFont="1" applyFill="1" applyBorder="1" applyAlignment="1">
      <alignment horizontal="right"/>
    </xf>
    <xf numFmtId="164" fontId="17" fillId="0" borderId="24" xfId="2" quotePrefix="1" applyNumberFormat="1" applyFont="1" applyFill="1" applyBorder="1" applyAlignment="1">
      <alignment horizontal="right"/>
    </xf>
    <xf numFmtId="9" fontId="7" fillId="0" borderId="0" xfId="2" applyFont="1"/>
    <xf numFmtId="41" fontId="7" fillId="0" borderId="0" xfId="1" applyFont="1"/>
    <xf numFmtId="172" fontId="7" fillId="0" borderId="0" xfId="1" applyNumberFormat="1" applyFont="1"/>
    <xf numFmtId="41" fontId="6" fillId="10" borderId="24" xfId="1" applyFont="1" applyFill="1" applyBorder="1"/>
    <xf numFmtId="172" fontId="6" fillId="0" borderId="24" xfId="1" applyNumberFormat="1" applyFont="1" applyBorder="1"/>
    <xf numFmtId="173" fontId="6" fillId="10" borderId="24" xfId="1" applyNumberFormat="1" applyFont="1" applyFill="1" applyBorder="1"/>
    <xf numFmtId="173" fontId="6" fillId="0" borderId="24" xfId="1" applyNumberFormat="1" applyFont="1" applyFill="1" applyBorder="1"/>
    <xf numFmtId="166" fontId="7" fillId="0" borderId="0" xfId="1" applyNumberFormat="1" applyFont="1"/>
    <xf numFmtId="174" fontId="6" fillId="10" borderId="24" xfId="1" applyNumberFormat="1" applyFont="1" applyFill="1" applyBorder="1"/>
    <xf numFmtId="9" fontId="6" fillId="0" borderId="24" xfId="2" applyFont="1" applyFill="1" applyBorder="1"/>
    <xf numFmtId="172" fontId="7" fillId="0" borderId="0" xfId="0" applyNumberFormat="1" applyFont="1"/>
    <xf numFmtId="41" fontId="6" fillId="10" borderId="24" xfId="1" applyFont="1" applyFill="1" applyBorder="1" applyAlignment="1">
      <alignment horizontal="right"/>
    </xf>
    <xf numFmtId="0" fontId="21" fillId="0" borderId="0" xfId="0" applyFont="1" applyAlignment="1">
      <alignment horizontal="left"/>
    </xf>
    <xf numFmtId="0" fontId="11" fillId="0" borderId="0" xfId="0" applyFont="1" applyAlignment="1">
      <alignment horizontal="left"/>
    </xf>
    <xf numFmtId="0" fontId="11" fillId="0" borderId="0" xfId="0" applyFont="1" applyAlignment="1">
      <alignment horizontal="left" vertical="top" wrapText="1"/>
    </xf>
    <xf numFmtId="0" fontId="9" fillId="9" borderId="4" xfId="3" applyFont="1" applyFill="1" applyBorder="1" applyAlignment="1">
      <alignment horizontal="center" vertical="center"/>
    </xf>
    <xf numFmtId="0" fontId="9" fillId="9" borderId="0" xfId="3" applyFont="1" applyFill="1" applyAlignment="1">
      <alignment horizontal="center" vertical="center"/>
    </xf>
    <xf numFmtId="0" fontId="9" fillId="9" borderId="35" xfId="3" applyFont="1" applyFill="1" applyBorder="1" applyAlignment="1">
      <alignment horizontal="center" vertical="center"/>
    </xf>
    <xf numFmtId="0" fontId="11" fillId="0" borderId="0" xfId="0" applyFont="1"/>
    <xf numFmtId="0" fontId="14" fillId="0" borderId="0" xfId="0" applyFont="1" applyAlignment="1">
      <alignment horizontal="left"/>
    </xf>
    <xf numFmtId="0" fontId="9" fillId="6" borderId="5" xfId="3" applyFont="1" applyFill="1" applyBorder="1" applyAlignment="1">
      <alignment horizontal="left"/>
    </xf>
    <xf numFmtId="0" fontId="9" fillId="6" borderId="6" xfId="3" applyFont="1" applyFill="1" applyBorder="1" applyAlignment="1">
      <alignment horizontal="left"/>
    </xf>
    <xf numFmtId="0" fontId="9" fillId="6" borderId="1" xfId="3" applyFont="1" applyFill="1" applyBorder="1" applyAlignment="1">
      <alignment horizontal="left"/>
    </xf>
    <xf numFmtId="0" fontId="9" fillId="6" borderId="2" xfId="3" applyFont="1" applyFill="1" applyBorder="1" applyAlignment="1">
      <alignment horizontal="left"/>
    </xf>
    <xf numFmtId="0" fontId="9" fillId="6" borderId="13" xfId="3" applyFont="1" applyFill="1" applyBorder="1" applyAlignment="1">
      <alignment horizontal="center" vertical="center"/>
    </xf>
    <xf numFmtId="0" fontId="9" fillId="6" borderId="2" xfId="3" applyFont="1" applyFill="1" applyBorder="1" applyAlignment="1">
      <alignment horizontal="center" vertical="center"/>
    </xf>
    <xf numFmtId="0" fontId="9" fillId="6" borderId="3" xfId="3" applyFont="1" applyFill="1" applyBorder="1" applyAlignment="1">
      <alignment horizontal="center" vertical="center"/>
    </xf>
    <xf numFmtId="10" fontId="11" fillId="0" borderId="0" xfId="0" applyNumberFormat="1" applyFont="1"/>
    <xf numFmtId="0" fontId="9" fillId="6" borderId="14" xfId="3" applyFont="1" applyFill="1" applyBorder="1" applyAlignment="1">
      <alignment horizontal="left"/>
    </xf>
    <xf numFmtId="0" fontId="9" fillId="6" borderId="12" xfId="3" applyFont="1" applyFill="1" applyBorder="1" applyAlignment="1">
      <alignment horizontal="left"/>
    </xf>
    <xf numFmtId="0" fontId="9" fillId="6" borderId="13" xfId="3" applyFont="1" applyFill="1" applyBorder="1" applyAlignment="1">
      <alignment horizontal="left"/>
    </xf>
    <xf numFmtId="0" fontId="11" fillId="0" borderId="0" xfId="0" applyFont="1" applyAlignment="1">
      <alignment horizontal="center"/>
    </xf>
    <xf numFmtId="0" fontId="9" fillId="6" borderId="13" xfId="3" applyFont="1" applyFill="1" applyBorder="1" applyAlignment="1">
      <alignment horizontal="left" vertical="center" wrapText="1"/>
    </xf>
    <xf numFmtId="0" fontId="9" fillId="6" borderId="6" xfId="3" applyFont="1" applyFill="1" applyBorder="1" applyAlignment="1">
      <alignment horizontal="left" vertical="center"/>
    </xf>
    <xf numFmtId="0" fontId="8" fillId="7" borderId="23"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7" fillId="0" borderId="0" xfId="0" applyFont="1"/>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9" borderId="25" xfId="5" applyFont="1" applyFill="1" applyBorder="1" applyAlignment="1">
      <alignment horizontal="center" vertical="center"/>
    </xf>
    <xf numFmtId="0" fontId="8" fillId="9" borderId="39" xfId="5" applyFont="1" applyFill="1" applyBorder="1" applyAlignment="1">
      <alignment horizontal="center" vertical="center"/>
    </xf>
    <xf numFmtId="0" fontId="7" fillId="0" borderId="0" xfId="0" applyFont="1" applyAlignment="1">
      <alignment horizontal="left"/>
    </xf>
    <xf numFmtId="0" fontId="8" fillId="9" borderId="25" xfId="5" applyFont="1" applyFill="1" applyBorder="1" applyAlignment="1">
      <alignment horizontal="center" vertical="center" wrapText="1"/>
    </xf>
    <xf numFmtId="0" fontId="8" fillId="9" borderId="39" xfId="5" applyFont="1" applyFill="1" applyBorder="1" applyAlignment="1">
      <alignment horizontal="center" vertical="center" wrapText="1"/>
    </xf>
    <xf numFmtId="0" fontId="14" fillId="0" borderId="0" xfId="0" applyFont="1" applyAlignment="1">
      <alignment horizontal="left" wrapText="1"/>
    </xf>
    <xf numFmtId="0" fontId="11" fillId="0" borderId="0" xfId="0" applyFont="1" applyAlignment="1">
      <alignment horizontal="left" wrapText="1"/>
    </xf>
    <xf numFmtId="0" fontId="10" fillId="0" borderId="0" xfId="0" applyFont="1" applyAlignment="1">
      <alignment horizontal="left"/>
    </xf>
  </cellXfs>
  <cellStyles count="8">
    <cellStyle name="Hipervínculo" xfId="6" builtinId="8"/>
    <cellStyle name="Millares [0]" xfId="1" builtinId="6"/>
    <cellStyle name="Millares [0] 4" xfId="7" xr:uid="{701D216E-E8DE-4AF5-95ED-96CEDB728FE7}"/>
    <cellStyle name="Normal" xfId="0" builtinId="0"/>
    <cellStyle name="Normal 2" xfId="3" xr:uid="{C6CE851D-9A09-40B3-ACFF-16984EA57B18}"/>
    <cellStyle name="Normal 7" xfId="5" xr:uid="{106DD6FC-237B-4660-A2EC-32985D7D08BE}"/>
    <cellStyle name="Porcentaje" xfId="2" builtinId="5"/>
    <cellStyle name="Porcentaje 2" xfId="4" xr:uid="{D123748C-1552-42A7-8E1C-EF310A54D996}"/>
  </cellStyles>
  <dxfs count="0"/>
  <tableStyles count="0" defaultTableStyle="TableStyleMedium2" defaultPivotStyle="PivotStyleLight16"/>
  <colors>
    <mruColors>
      <color rgb="FFFF1D3D"/>
      <color rgb="FF25306B"/>
      <color rgb="FF006BB9"/>
      <color rgb="FF0563C1"/>
      <color rgb="FF00586E"/>
      <color rgb="FFF0EDE7"/>
      <color rgb="FF81C3B9"/>
      <color rgb="FFCC99FF"/>
      <color rgb="FFE2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95250</xdr:colOff>
      <xdr:row>2</xdr:row>
      <xdr:rowOff>133350</xdr:rowOff>
    </xdr:from>
    <xdr:to>
      <xdr:col>6</xdr:col>
      <xdr:colOff>624840</xdr:colOff>
      <xdr:row>10</xdr:row>
      <xdr:rowOff>11430</xdr:rowOff>
    </xdr:to>
    <xdr:pic>
      <xdr:nvPicPr>
        <xdr:cNvPr id="2" name="Imagen 1" descr="Imagen que contiene Texto&#10;&#10;Descripción generada automáticamente">
          <a:extLst>
            <a:ext uri="{FF2B5EF4-FFF2-40B4-BE49-F238E27FC236}">
              <a16:creationId xmlns:a16="http://schemas.microsoft.com/office/drawing/2014/main" id="{A6D4B50A-0DF6-0CF7-8C75-5D834BCF8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457200"/>
          <a:ext cx="1282065" cy="1163955"/>
        </a:xfrm>
        <a:prstGeom prst="rect">
          <a:avLst/>
        </a:prstGeom>
        <a:effectLst>
          <a:outerShdw blurRad="50800" dist="38100" dir="8100000" algn="tr" rotWithShape="0">
            <a:prstClr val="black">
              <a:alpha val="40000"/>
            </a:prstClr>
          </a:outerShdw>
        </a:effec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3E7D4-4FA7-4F54-93B9-688814E9A0D7}">
  <sheetPr>
    <tabColor rgb="FF25306B"/>
  </sheetPr>
  <dimension ref="B3:D30"/>
  <sheetViews>
    <sheetView showGridLines="0" tabSelected="1" topLeftCell="A2" workbookViewId="0">
      <selection activeCell="A2" sqref="A2"/>
    </sheetView>
  </sheetViews>
  <sheetFormatPr baseColWidth="10" defaultColWidth="11.42578125" defaultRowHeight="12" x14ac:dyDescent="0.2"/>
  <cols>
    <col min="1" max="1" width="11.42578125" style="11"/>
    <col min="2" max="2" width="3" style="11" bestFit="1" customWidth="1"/>
    <col min="3" max="3" width="74.5703125" style="11" customWidth="1"/>
    <col min="4" max="16384" width="11.42578125" style="11"/>
  </cols>
  <sheetData>
    <row r="3" spans="2:3" ht="17.25" x14ac:dyDescent="0.3">
      <c r="B3" s="232" t="s">
        <v>276</v>
      </c>
      <c r="C3" s="232"/>
    </row>
    <row r="5" spans="2:3" x14ac:dyDescent="0.2">
      <c r="B5" s="233" t="s">
        <v>86</v>
      </c>
      <c r="C5" s="233"/>
    </row>
    <row r="6" spans="2:3" x14ac:dyDescent="0.2">
      <c r="B6" s="10">
        <v>1</v>
      </c>
      <c r="C6" s="71" t="s">
        <v>85</v>
      </c>
    </row>
    <row r="7" spans="2:3" x14ac:dyDescent="0.2">
      <c r="B7" s="10">
        <v>2</v>
      </c>
      <c r="C7" s="71" t="s">
        <v>77</v>
      </c>
    </row>
    <row r="8" spans="2:3" x14ac:dyDescent="0.2">
      <c r="B8" s="10">
        <v>3</v>
      </c>
      <c r="C8" s="71" t="s">
        <v>78</v>
      </c>
    </row>
    <row r="9" spans="2:3" x14ac:dyDescent="0.2">
      <c r="B9" s="10">
        <v>4</v>
      </c>
      <c r="C9" s="71" t="s">
        <v>79</v>
      </c>
    </row>
    <row r="10" spans="2:3" x14ac:dyDescent="0.2">
      <c r="B10" s="10">
        <v>5</v>
      </c>
      <c r="C10" s="71" t="s">
        <v>80</v>
      </c>
    </row>
    <row r="11" spans="2:3" x14ac:dyDescent="0.2">
      <c r="B11" s="10">
        <v>6</v>
      </c>
      <c r="C11" s="71" t="s">
        <v>124</v>
      </c>
    </row>
    <row r="12" spans="2:3" x14ac:dyDescent="0.2">
      <c r="B12" s="10">
        <v>7</v>
      </c>
      <c r="C12" s="71" t="s">
        <v>168</v>
      </c>
    </row>
    <row r="13" spans="2:3" x14ac:dyDescent="0.2">
      <c r="B13" s="10">
        <v>8</v>
      </c>
      <c r="C13" s="71" t="s">
        <v>136</v>
      </c>
    </row>
    <row r="14" spans="2:3" x14ac:dyDescent="0.2">
      <c r="B14" s="10">
        <v>9</v>
      </c>
      <c r="C14" s="71" t="s">
        <v>81</v>
      </c>
    </row>
    <row r="15" spans="2:3" x14ac:dyDescent="0.2">
      <c r="B15" s="10">
        <v>10</v>
      </c>
      <c r="C15" s="72" t="s">
        <v>90</v>
      </c>
    </row>
    <row r="16" spans="2:3" x14ac:dyDescent="0.2">
      <c r="B16" s="10">
        <v>11</v>
      </c>
      <c r="C16" s="72" t="s">
        <v>125</v>
      </c>
    </row>
    <row r="17" spans="2:4" x14ac:dyDescent="0.2">
      <c r="B17" s="10">
        <v>12</v>
      </c>
      <c r="C17" s="71" t="s">
        <v>169</v>
      </c>
      <c r="D17" s="71"/>
    </row>
    <row r="18" spans="2:4" x14ac:dyDescent="0.2">
      <c r="B18" s="10">
        <v>13</v>
      </c>
      <c r="C18" s="71" t="s">
        <v>170</v>
      </c>
      <c r="D18" s="71"/>
    </row>
    <row r="19" spans="2:4" x14ac:dyDescent="0.2">
      <c r="B19" s="10">
        <v>14</v>
      </c>
      <c r="C19" s="72" t="s">
        <v>171</v>
      </c>
      <c r="D19" s="71"/>
    </row>
    <row r="20" spans="2:4" x14ac:dyDescent="0.2">
      <c r="B20" s="10">
        <v>15</v>
      </c>
      <c r="C20" s="72" t="s">
        <v>139</v>
      </c>
      <c r="D20" s="71"/>
    </row>
    <row r="22" spans="2:4" ht="13.5" customHeight="1" x14ac:dyDescent="0.2">
      <c r="B22" s="234" t="s">
        <v>280</v>
      </c>
      <c r="C22" s="234"/>
      <c r="D22" s="234"/>
    </row>
    <row r="23" spans="2:4" x14ac:dyDescent="0.2">
      <c r="B23" s="234"/>
      <c r="C23" s="234"/>
      <c r="D23" s="234"/>
    </row>
    <row r="24" spans="2:4" x14ac:dyDescent="0.2">
      <c r="B24" s="234"/>
      <c r="C24" s="234"/>
      <c r="D24" s="234"/>
    </row>
    <row r="25" spans="2:4" x14ac:dyDescent="0.2">
      <c r="B25" s="234"/>
      <c r="C25" s="234"/>
      <c r="D25" s="234"/>
    </row>
    <row r="26" spans="2:4" x14ac:dyDescent="0.2">
      <c r="B26" s="234"/>
      <c r="C26" s="234"/>
      <c r="D26" s="234"/>
    </row>
    <row r="27" spans="2:4" x14ac:dyDescent="0.2">
      <c r="B27" s="234"/>
      <c r="C27" s="234"/>
      <c r="D27" s="234"/>
    </row>
    <row r="28" spans="2:4" x14ac:dyDescent="0.2">
      <c r="B28" s="234"/>
      <c r="C28" s="234"/>
      <c r="D28" s="234"/>
    </row>
    <row r="29" spans="2:4" x14ac:dyDescent="0.2">
      <c r="B29" s="234"/>
      <c r="C29" s="234"/>
      <c r="D29" s="234"/>
    </row>
    <row r="30" spans="2:4" ht="40.5" customHeight="1" x14ac:dyDescent="0.2">
      <c r="B30" s="234"/>
      <c r="C30" s="234"/>
      <c r="D30" s="234"/>
    </row>
  </sheetData>
  <mergeCells count="3">
    <mergeCell ref="B3:C3"/>
    <mergeCell ref="B5:C5"/>
    <mergeCell ref="B22:D30"/>
  </mergeCells>
  <hyperlinks>
    <hyperlink ref="C6" location="'Cuadro 1'!A1" display="INTERCAMBIO COMERCIAL DE CHILE - BIENES" xr:uid="{6A7D3D61-01AE-4FC6-9A6A-6B82B3C674AA}"/>
    <hyperlink ref="C7" location="'Cuadro 2'!A1" display="EXPORTACIONES CHILENAS POR INDUSTRIA " xr:uid="{3FD2C5A7-E2DE-4727-88B1-94AB574E6B78}"/>
    <hyperlink ref="C8" location="'Cuadro 3'!A1" display="IMPORTACIONES CHILENAS POR CATEGORÍA DE BIEN" xr:uid="{9164FB13-F14A-44F0-B3E1-40B8FD1DA1B3}"/>
    <hyperlink ref="C9" location="'Cuadro 4'!A1" display="EXPORTACIONES CHILENAS DE BIENES POR SECTOR" xr:uid="{E4D5DD09-2ADE-44B7-B535-44DCE8C9F539}"/>
    <hyperlink ref="C10" location="'Cuadro 5'!A1" display="IMPORTACIONES CHILENAS DE BIENES POR SECTOR" xr:uid="{6851EBD2-CCB0-47A0-87D9-1B06313F1773}"/>
    <hyperlink ref="C11" location="'Cuadro 6'!A1" display="EXPORTACIONES CHILENAS DE BIENES Y SERVICIOS NO TRADICIONALES, SEGÚN SOCIO COMERCIAL " xr:uid="{2DC442A6-EED4-4BAB-B49E-9419F3FFB222}"/>
    <hyperlink ref="C13:H13" location="'Cuadro 8'!Área_de_impresión" display="EXPORTACIONES CHILENAS DE BIENES NO TRADICIONALES, POR SOCIO COMERCIAL" xr:uid="{DF7DE917-BB2D-4DB8-8C44-0FA52EA33730}"/>
    <hyperlink ref="C14:H14" location="'Cuadro 9'!A1" display="IMPORTACIONES CHILENAS SEGÚN SOCIO COMERCIAL " xr:uid="{C60969F8-30D3-491A-AB0E-447F3D36D9F6}"/>
    <hyperlink ref="C15:H15" location="'Cuadro 10'!A1" display="EXPORTACIONES CHILENAS DE SERVICIOS NO TRADICIONALES* (TOP25)" xr:uid="{1CCC99D4-2782-4908-BB7B-F35D3F3A51CE}"/>
    <hyperlink ref="C16:H16" location="'Cuadro 11'!A1" display="EXPORTACIONES CHILENAS TOTALES Y DE SERVICIOS NO TRADICIONALES POR REGIÓN" xr:uid="{C515A91C-702A-4F9A-A029-805304704600}"/>
    <hyperlink ref="C18:H18" location="'Cuadro 13'!A1" display="EXPORTACIONES CHILENAS DE SERVICIOS, POR REGIÓN" xr:uid="{68B2C443-8FD4-4FDC-B44C-31F12D527C77}"/>
    <hyperlink ref="C19:H19" location="'Cuadro 14'!A1" display="EXPORTACIONES CHILENAS POR PAÍS DE DESTINO (TOP30)" xr:uid="{19694F9A-354A-4E1C-BF38-8CAF26A1AACC}"/>
    <hyperlink ref="C20:H20" location="'Cuadro 15'!A1" display="IMPORTACIONES CHILENAS POR PAÍS DE ORIGEN (TOP30)" xr:uid="{F5D2C14F-7EF1-4AE8-BE53-3CC7FE3EA3B5}"/>
    <hyperlink ref="C12" location="'Cuadro 7'!A1" display="EXPORTACIONES CHILENAS DE SERVICIOS, SEGÚN SOCIO COMERCIAL " xr:uid="{CD638324-8548-42DD-A5B1-8802B83B7D2D}"/>
    <hyperlink ref="C17" location="'Cuadro 12'!A1" display="EXPORTACIONES CHILENAS NO TRADICIONALES, POR REGIÓN" xr:uid="{E84D10F4-7C24-4E98-8E39-81D212A6B365}"/>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CCDA-6021-4C30-9104-153C8D228029}">
  <sheetPr>
    <tabColor rgb="FFFF1D3D"/>
  </sheetPr>
  <dimension ref="A2:L63"/>
  <sheetViews>
    <sheetView showGridLines="0" workbookViewId="0">
      <selection activeCell="K51" sqref="K51"/>
    </sheetView>
  </sheetViews>
  <sheetFormatPr baseColWidth="10" defaultColWidth="11.42578125" defaultRowHeight="10.5" x14ac:dyDescent="0.15"/>
  <cols>
    <col min="1" max="1" width="11.42578125" style="3"/>
    <col min="2" max="2" width="18.5703125" style="3" bestFit="1" customWidth="1"/>
    <col min="3" max="16384" width="11.42578125" style="3"/>
  </cols>
  <sheetData>
    <row r="2" spans="1:12" ht="12" x14ac:dyDescent="0.2">
      <c r="A2" s="69" t="s">
        <v>84</v>
      </c>
      <c r="B2" s="239" t="s">
        <v>81</v>
      </c>
      <c r="C2" s="239"/>
      <c r="D2" s="239"/>
      <c r="E2" s="239"/>
      <c r="F2" s="239"/>
      <c r="G2" s="239"/>
    </row>
    <row r="3" spans="1:12" ht="12" x14ac:dyDescent="0.2">
      <c r="A3" s="69"/>
      <c r="B3" s="239" t="s">
        <v>76</v>
      </c>
      <c r="C3" s="239"/>
      <c r="D3" s="239"/>
      <c r="E3" s="239"/>
      <c r="F3" s="239"/>
      <c r="G3" s="239"/>
    </row>
    <row r="4" spans="1:12" x14ac:dyDescent="0.15">
      <c r="B4" s="61"/>
      <c r="C4" s="61"/>
      <c r="D4" s="61"/>
      <c r="E4" s="61"/>
      <c r="F4" s="61"/>
      <c r="G4" s="61"/>
    </row>
    <row r="6" spans="1:12" ht="12.75" customHeight="1" x14ac:dyDescent="0.15">
      <c r="B6" s="264" t="s">
        <v>281</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2">
        <v>1</v>
      </c>
      <c r="B8" s="152" t="s">
        <v>21</v>
      </c>
      <c r="C8" s="213">
        <v>6888.0059499999998</v>
      </c>
      <c r="D8" s="213">
        <v>6703.024864</v>
      </c>
      <c r="E8" s="161">
        <v>-2.6855535163990307E-2</v>
      </c>
      <c r="F8" s="213">
        <v>-184.98108599999978</v>
      </c>
      <c r="G8" s="161">
        <v>0.25961577820008741</v>
      </c>
      <c r="H8" s="213">
        <v>1547.9617860000001</v>
      </c>
      <c r="I8" s="213">
        <v>1351.814492</v>
      </c>
      <c r="J8" s="161">
        <v>-0.12671326629247948</v>
      </c>
      <c r="K8" s="213">
        <v>-196.1472940000001</v>
      </c>
      <c r="L8" s="161">
        <v>0.23791920067625652</v>
      </c>
    </row>
    <row r="9" spans="1:12" x14ac:dyDescent="0.15">
      <c r="A9" s="2">
        <v>2</v>
      </c>
      <c r="B9" s="156" t="s">
        <v>22</v>
      </c>
      <c r="C9" s="176">
        <v>5483.1049050000001</v>
      </c>
      <c r="D9" s="176">
        <v>5045.4452090000004</v>
      </c>
      <c r="E9" s="158">
        <v>-7.981968311437948E-2</v>
      </c>
      <c r="F9" s="176">
        <v>-437.65969599999971</v>
      </c>
      <c r="G9" s="158">
        <v>0.19541583253486164</v>
      </c>
      <c r="H9" s="176">
        <v>1600.2306530000001</v>
      </c>
      <c r="I9" s="176">
        <v>1398.1669059999999</v>
      </c>
      <c r="J9" s="158">
        <v>-0.12627163879231107</v>
      </c>
      <c r="K9" s="176">
        <v>-202.06374700000015</v>
      </c>
      <c r="L9" s="158">
        <v>0.24607722039979038</v>
      </c>
    </row>
    <row r="10" spans="1:12" x14ac:dyDescent="0.15">
      <c r="A10" s="2">
        <v>3</v>
      </c>
      <c r="B10" s="152" t="s">
        <v>25</v>
      </c>
      <c r="C10" s="213">
        <v>5007.7599410000003</v>
      </c>
      <c r="D10" s="213">
        <v>4794.4312339999997</v>
      </c>
      <c r="E10" s="161">
        <v>-4.2599627281135422E-2</v>
      </c>
      <c r="F10" s="213">
        <v>-213.32870700000058</v>
      </c>
      <c r="G10" s="161">
        <v>0.18569377573499557</v>
      </c>
      <c r="H10" s="213">
        <v>1290.3438080000001</v>
      </c>
      <c r="I10" s="213">
        <v>907.41123600000003</v>
      </c>
      <c r="J10" s="161">
        <v>-0.29676786111256326</v>
      </c>
      <c r="K10" s="213">
        <v>-382.93257200000005</v>
      </c>
      <c r="L10" s="161">
        <v>0.1597042769044186</v>
      </c>
    </row>
    <row r="11" spans="1:12" x14ac:dyDescent="0.15">
      <c r="A11" s="2">
        <v>4</v>
      </c>
      <c r="B11" s="156" t="s">
        <v>23</v>
      </c>
      <c r="C11" s="176">
        <v>3440.1705750000001</v>
      </c>
      <c r="D11" s="176">
        <v>3379.2050009999998</v>
      </c>
      <c r="E11" s="158">
        <v>-1.7721671838903053E-2</v>
      </c>
      <c r="F11" s="176">
        <v>-60.965574000000288</v>
      </c>
      <c r="G11" s="158">
        <v>0.13088045379988644</v>
      </c>
      <c r="H11" s="176">
        <v>955.847982</v>
      </c>
      <c r="I11" s="176">
        <v>676.267877</v>
      </c>
      <c r="J11" s="158">
        <v>-0.29249431945758919</v>
      </c>
      <c r="K11" s="176">
        <v>-279.580105</v>
      </c>
      <c r="L11" s="158">
        <v>0.11902307135413441</v>
      </c>
    </row>
    <row r="12" spans="1:12" x14ac:dyDescent="0.15">
      <c r="A12" s="2">
        <v>5</v>
      </c>
      <c r="B12" s="152" t="s">
        <v>27</v>
      </c>
      <c r="C12" s="213">
        <v>1544.254651</v>
      </c>
      <c r="D12" s="213">
        <v>1419.0009809999999</v>
      </c>
      <c r="E12" s="161">
        <v>-8.1109465928362656E-2</v>
      </c>
      <c r="F12" s="213">
        <v>-125.25367000000006</v>
      </c>
      <c r="G12" s="161">
        <v>5.4959522219221534E-2</v>
      </c>
      <c r="H12" s="213">
        <v>373.54268500000001</v>
      </c>
      <c r="I12" s="213">
        <v>345.23045300000001</v>
      </c>
      <c r="J12" s="161">
        <v>-7.5793833307162717E-2</v>
      </c>
      <c r="K12" s="213">
        <v>-28.312231999999995</v>
      </c>
      <c r="L12" s="161">
        <v>6.0760521442066291E-2</v>
      </c>
    </row>
    <row r="13" spans="1:12" x14ac:dyDescent="0.15">
      <c r="A13" s="2">
        <v>6</v>
      </c>
      <c r="B13" s="156" t="s">
        <v>44</v>
      </c>
      <c r="C13" s="176">
        <v>804.553675</v>
      </c>
      <c r="D13" s="176">
        <v>710.16650100000004</v>
      </c>
      <c r="E13" s="158">
        <v>-0.1173161927325731</v>
      </c>
      <c r="F13" s="176">
        <v>-94.387173999999959</v>
      </c>
      <c r="G13" s="158">
        <v>2.7505556453915034E-2</v>
      </c>
      <c r="H13" s="176">
        <v>264.18882400000001</v>
      </c>
      <c r="I13" s="176">
        <v>170.173675</v>
      </c>
      <c r="J13" s="158">
        <v>-0.35586345999253932</v>
      </c>
      <c r="K13" s="176">
        <v>-94.015149000000008</v>
      </c>
      <c r="L13" s="158">
        <v>2.9950547927800334E-2</v>
      </c>
    </row>
    <row r="14" spans="1:12" x14ac:dyDescent="0.15">
      <c r="A14" s="2">
        <v>7</v>
      </c>
      <c r="B14" s="152" t="s">
        <v>24</v>
      </c>
      <c r="C14" s="213">
        <v>537.46970899999997</v>
      </c>
      <c r="D14" s="213">
        <v>553.56353200000001</v>
      </c>
      <c r="E14" s="161">
        <v>2.9943683765814022E-2</v>
      </c>
      <c r="F14" s="213">
        <v>16.093823000000043</v>
      </c>
      <c r="G14" s="161">
        <v>2.1440145316365185E-2</v>
      </c>
      <c r="H14" s="213">
        <v>138.878604</v>
      </c>
      <c r="I14" s="213">
        <v>116.43031000000001</v>
      </c>
      <c r="J14" s="161">
        <v>-0.1616396864127464</v>
      </c>
      <c r="K14" s="213">
        <v>-22.44829399999999</v>
      </c>
      <c r="L14" s="161">
        <v>2.0491721647920281E-2</v>
      </c>
    </row>
    <row r="15" spans="1:12" x14ac:dyDescent="0.15">
      <c r="A15" s="2">
        <v>8</v>
      </c>
      <c r="B15" s="156" t="s">
        <v>279</v>
      </c>
      <c r="C15" s="176">
        <v>557.67160799999999</v>
      </c>
      <c r="D15" s="176">
        <v>437.08356800000001</v>
      </c>
      <c r="E15" s="158">
        <v>-0.21623485626688022</v>
      </c>
      <c r="F15" s="176">
        <v>-120.58803999999998</v>
      </c>
      <c r="G15" s="158">
        <v>1.6928743805535558E-2</v>
      </c>
      <c r="H15" s="176">
        <v>125.890107</v>
      </c>
      <c r="I15" s="176">
        <v>90.491647</v>
      </c>
      <c r="J15" s="158">
        <v>-0.28118539926254893</v>
      </c>
      <c r="K15" s="176">
        <v>-35.39846</v>
      </c>
      <c r="L15" s="158">
        <v>1.5926519836508727E-2</v>
      </c>
    </row>
    <row r="16" spans="1:12" x14ac:dyDescent="0.15">
      <c r="A16" s="2">
        <v>9</v>
      </c>
      <c r="B16" s="152" t="s">
        <v>26</v>
      </c>
      <c r="C16" s="213">
        <v>471.29864800000001</v>
      </c>
      <c r="D16" s="213">
        <v>427.27390600000001</v>
      </c>
      <c r="E16" s="161">
        <v>-9.3411560136705485E-2</v>
      </c>
      <c r="F16" s="213">
        <v>-44.024742000000003</v>
      </c>
      <c r="G16" s="161">
        <v>1.6548804437014394E-2</v>
      </c>
      <c r="H16" s="213">
        <v>136.35231200000001</v>
      </c>
      <c r="I16" s="213">
        <v>75.098482000000004</v>
      </c>
      <c r="J16" s="161">
        <v>-0.44923205995949667</v>
      </c>
      <c r="K16" s="213">
        <v>-61.253830000000008</v>
      </c>
      <c r="L16" s="161">
        <v>1.3217324503605217E-2</v>
      </c>
    </row>
    <row r="17" spans="1:12" x14ac:dyDescent="0.15">
      <c r="A17" s="2">
        <v>10</v>
      </c>
      <c r="B17" s="156" t="s">
        <v>34</v>
      </c>
      <c r="C17" s="176">
        <v>266.39720899999998</v>
      </c>
      <c r="D17" s="176">
        <v>421.570898</v>
      </c>
      <c r="E17" s="158">
        <v>0.58248992015528223</v>
      </c>
      <c r="F17" s="176">
        <v>155.17368900000002</v>
      </c>
      <c r="G17" s="158">
        <v>1.6327920449554768E-2</v>
      </c>
      <c r="H17" s="176">
        <v>74.025174000000007</v>
      </c>
      <c r="I17" s="176">
        <v>98.642987000000005</v>
      </c>
      <c r="J17" s="158">
        <v>0.33256001532667789</v>
      </c>
      <c r="K17" s="176">
        <v>24.617812999999998</v>
      </c>
      <c r="L17" s="158">
        <v>1.7361154772528038E-2</v>
      </c>
    </row>
    <row r="18" spans="1:12" x14ac:dyDescent="0.15">
      <c r="A18" s="2">
        <v>11</v>
      </c>
      <c r="B18" s="152" t="s">
        <v>29</v>
      </c>
      <c r="C18" s="213">
        <v>444.56670400000002</v>
      </c>
      <c r="D18" s="213">
        <v>390.68959999999998</v>
      </c>
      <c r="E18" s="161">
        <v>-0.12119014652973203</v>
      </c>
      <c r="F18" s="213">
        <v>-53.877104000000031</v>
      </c>
      <c r="G18" s="161">
        <v>1.513185264811228E-2</v>
      </c>
      <c r="H18" s="213">
        <v>103.70796</v>
      </c>
      <c r="I18" s="213">
        <v>105.816772</v>
      </c>
      <c r="J18" s="161">
        <v>2.0334138286010051E-2</v>
      </c>
      <c r="K18" s="213">
        <v>2.1088120000000004</v>
      </c>
      <c r="L18" s="161">
        <v>1.8623740136957848E-2</v>
      </c>
    </row>
    <row r="19" spans="1:12" x14ac:dyDescent="0.15">
      <c r="A19" s="2">
        <v>12</v>
      </c>
      <c r="B19" s="156" t="s">
        <v>28</v>
      </c>
      <c r="C19" s="176">
        <v>227.02368999999999</v>
      </c>
      <c r="D19" s="176">
        <v>228.550129</v>
      </c>
      <c r="E19" s="158">
        <v>6.7236991875165852E-3</v>
      </c>
      <c r="F19" s="176">
        <v>1.5264390000000105</v>
      </c>
      <c r="G19" s="159">
        <v>8.8520064898964645E-3</v>
      </c>
      <c r="H19" s="176">
        <v>57.365152999999999</v>
      </c>
      <c r="I19" s="176">
        <v>52.104390000000002</v>
      </c>
      <c r="J19" s="158">
        <v>-9.1706597557579927E-2</v>
      </c>
      <c r="K19" s="176">
        <v>-5.2607629999999972</v>
      </c>
      <c r="L19" s="158">
        <v>9.1703668616417919E-3</v>
      </c>
    </row>
    <row r="20" spans="1:12" x14ac:dyDescent="0.15">
      <c r="A20" s="2">
        <v>13</v>
      </c>
      <c r="B20" s="152" t="s">
        <v>33</v>
      </c>
      <c r="C20" s="213">
        <v>209.03681399999999</v>
      </c>
      <c r="D20" s="213">
        <v>226.54425699999999</v>
      </c>
      <c r="E20" s="161">
        <v>8.3752917321060938E-2</v>
      </c>
      <c r="F20" s="213">
        <v>17.507442999999995</v>
      </c>
      <c r="G20" s="162">
        <v>8.7743167854994839E-3</v>
      </c>
      <c r="H20" s="213">
        <v>58.000712999999998</v>
      </c>
      <c r="I20" s="213">
        <v>74.841660000000005</v>
      </c>
      <c r="J20" s="161">
        <v>0.290357585776575</v>
      </c>
      <c r="K20" s="213">
        <v>16.840947000000007</v>
      </c>
      <c r="L20" s="161">
        <v>1.3172123860086685E-2</v>
      </c>
    </row>
    <row r="21" spans="1:12" x14ac:dyDescent="0.15">
      <c r="A21" s="2">
        <v>14</v>
      </c>
      <c r="B21" s="156" t="s">
        <v>32</v>
      </c>
      <c r="C21" s="176">
        <v>164.77061699999999</v>
      </c>
      <c r="D21" s="176">
        <v>177.36024900000001</v>
      </c>
      <c r="E21" s="158">
        <v>7.6407021040650891E-2</v>
      </c>
      <c r="F21" s="176">
        <v>12.589632000000023</v>
      </c>
      <c r="G21" s="159">
        <v>6.8693642049865262E-3</v>
      </c>
      <c r="H21" s="176">
        <v>44.333610999999998</v>
      </c>
      <c r="I21" s="176">
        <v>32.964506</v>
      </c>
      <c r="J21" s="158">
        <v>-0.25644437129202036</v>
      </c>
      <c r="K21" s="176">
        <v>-11.369104999999998</v>
      </c>
      <c r="L21" s="158">
        <v>5.8017494002480796E-3</v>
      </c>
    </row>
    <row r="22" spans="1:12" x14ac:dyDescent="0.15">
      <c r="A22" s="2">
        <v>15</v>
      </c>
      <c r="B22" s="152" t="s">
        <v>30</v>
      </c>
      <c r="C22" s="213">
        <v>215.95738700000001</v>
      </c>
      <c r="D22" s="213">
        <v>172.92630399999999</v>
      </c>
      <c r="E22" s="161">
        <v>-0.19925728680908716</v>
      </c>
      <c r="F22" s="213">
        <v>-43.031083000000024</v>
      </c>
      <c r="G22" s="162">
        <v>6.6976324711757601E-3</v>
      </c>
      <c r="H22" s="213">
        <v>38.675229000000002</v>
      </c>
      <c r="I22" s="213">
        <v>31.596316999999999</v>
      </c>
      <c r="J22" s="161">
        <v>-0.18303477918644007</v>
      </c>
      <c r="K22" s="213">
        <v>-7.0789120000000025</v>
      </c>
      <c r="L22" s="161">
        <v>5.5609482879797499E-3</v>
      </c>
    </row>
    <row r="23" spans="1:12" x14ac:dyDescent="0.15">
      <c r="A23" s="2">
        <v>16</v>
      </c>
      <c r="B23" s="156" t="s">
        <v>40</v>
      </c>
      <c r="C23" s="176">
        <v>151.83712399999999</v>
      </c>
      <c r="D23" s="176">
        <v>165.600101</v>
      </c>
      <c r="E23" s="158">
        <v>9.0643030093220167E-2</v>
      </c>
      <c r="F23" s="176">
        <v>13.762977000000006</v>
      </c>
      <c r="G23" s="159">
        <v>6.413880294854307E-3</v>
      </c>
      <c r="H23" s="176">
        <v>45.829210000000003</v>
      </c>
      <c r="I23" s="176">
        <v>54.910322999999998</v>
      </c>
      <c r="J23" s="158">
        <v>0.19815120094804151</v>
      </c>
      <c r="K23" s="176">
        <v>9.0811129999999949</v>
      </c>
      <c r="L23" s="158">
        <v>9.6642107584648269E-3</v>
      </c>
    </row>
    <row r="24" spans="1:12" x14ac:dyDescent="0.15">
      <c r="A24" s="2">
        <v>17</v>
      </c>
      <c r="B24" s="152" t="s">
        <v>39</v>
      </c>
      <c r="C24" s="213">
        <v>68.217350999999994</v>
      </c>
      <c r="D24" s="213">
        <v>151.187567</v>
      </c>
      <c r="E24" s="161">
        <v>1.2162626484865999</v>
      </c>
      <c r="F24" s="213">
        <v>82.970216000000008</v>
      </c>
      <c r="G24" s="162">
        <v>5.8556664576446442E-3</v>
      </c>
      <c r="H24" s="213">
        <v>21.018910000000002</v>
      </c>
      <c r="I24" s="213">
        <v>12.63218</v>
      </c>
      <c r="J24" s="161">
        <v>-0.39900879731632144</v>
      </c>
      <c r="K24" s="213">
        <v>-8.3867300000000018</v>
      </c>
      <c r="L24" s="162">
        <v>2.2232622790957579E-3</v>
      </c>
    </row>
    <row r="25" spans="1:12" x14ac:dyDescent="0.15">
      <c r="A25" s="2">
        <v>18</v>
      </c>
      <c r="B25" s="156" t="s">
        <v>278</v>
      </c>
      <c r="C25" s="176">
        <v>145.86444499999999</v>
      </c>
      <c r="D25" s="176">
        <v>123.277199</v>
      </c>
      <c r="E25" s="158">
        <v>-0.15485093711493569</v>
      </c>
      <c r="F25" s="176">
        <v>-22.587245999999993</v>
      </c>
      <c r="G25" s="159">
        <v>4.7746661547684267E-3</v>
      </c>
      <c r="H25" s="176">
        <v>42.334203000000002</v>
      </c>
      <c r="I25" s="176">
        <v>27.904744000000001</v>
      </c>
      <c r="J25" s="158">
        <v>-0.34084636009327962</v>
      </c>
      <c r="K25" s="176">
        <v>-14.429459000000001</v>
      </c>
      <c r="L25" s="159">
        <v>4.9112318493738753E-3</v>
      </c>
    </row>
    <row r="26" spans="1:12" x14ac:dyDescent="0.15">
      <c r="A26" s="2">
        <v>19</v>
      </c>
      <c r="B26" s="152" t="s">
        <v>38</v>
      </c>
      <c r="C26" s="213">
        <v>83.425482000000002</v>
      </c>
      <c r="D26" s="213">
        <v>81.099143999999995</v>
      </c>
      <c r="E26" s="161">
        <v>-2.7885220968816293E-2</v>
      </c>
      <c r="F26" s="213">
        <v>-2.3263380000000069</v>
      </c>
      <c r="G26" s="162">
        <v>3.1410621037673875E-3</v>
      </c>
      <c r="H26" s="213">
        <v>23.029802</v>
      </c>
      <c r="I26" s="213">
        <v>13.458034</v>
      </c>
      <c r="J26" s="161">
        <v>-0.41562528414269473</v>
      </c>
      <c r="K26" s="213">
        <v>-9.5717680000000005</v>
      </c>
      <c r="L26" s="162">
        <v>2.3686124915088449E-3</v>
      </c>
    </row>
    <row r="27" spans="1:12" x14ac:dyDescent="0.15">
      <c r="A27" s="2">
        <v>20</v>
      </c>
      <c r="B27" s="156" t="s">
        <v>37</v>
      </c>
      <c r="C27" s="176">
        <v>69.834965999999994</v>
      </c>
      <c r="D27" s="176">
        <v>65.373778999999999</v>
      </c>
      <c r="E27" s="158">
        <v>-6.3881852537881922E-2</v>
      </c>
      <c r="F27" s="176">
        <v>-4.4611869999999954</v>
      </c>
      <c r="G27" s="159">
        <v>2.5320008284793276E-3</v>
      </c>
      <c r="H27" s="176">
        <v>14.501051</v>
      </c>
      <c r="I27" s="176">
        <v>10.531803999999999</v>
      </c>
      <c r="J27" s="158">
        <v>-0.27372133233653206</v>
      </c>
      <c r="K27" s="176">
        <v>-3.9692470000000011</v>
      </c>
      <c r="L27" s="159">
        <v>1.8535963360267046E-3</v>
      </c>
    </row>
    <row r="28" spans="1:12" x14ac:dyDescent="0.15">
      <c r="A28" s="2">
        <v>21</v>
      </c>
      <c r="B28" s="152" t="s">
        <v>31</v>
      </c>
      <c r="C28" s="213">
        <v>65.796451000000005</v>
      </c>
      <c r="D28" s="213">
        <v>47.217573000000002</v>
      </c>
      <c r="E28" s="161">
        <v>-0.28236899889934797</v>
      </c>
      <c r="F28" s="213">
        <v>-18.578878000000003</v>
      </c>
      <c r="G28" s="162">
        <v>1.8287903159886645E-3</v>
      </c>
      <c r="H28" s="213">
        <v>17.450019000000001</v>
      </c>
      <c r="I28" s="213">
        <v>11.846804000000001</v>
      </c>
      <c r="J28" s="161">
        <v>-0.32110079650916146</v>
      </c>
      <c r="K28" s="213">
        <v>-5.6032150000000005</v>
      </c>
      <c r="L28" s="162">
        <v>2.0850361901936752E-3</v>
      </c>
    </row>
    <row r="29" spans="1:12" x14ac:dyDescent="0.15">
      <c r="A29" s="2">
        <v>22</v>
      </c>
      <c r="B29" s="156" t="s">
        <v>35</v>
      </c>
      <c r="C29" s="176">
        <v>34.936858999999998</v>
      </c>
      <c r="D29" s="176">
        <v>41.055286000000002</v>
      </c>
      <c r="E29" s="158">
        <v>0.17512813616129619</v>
      </c>
      <c r="F29" s="176">
        <v>6.1184270000000041</v>
      </c>
      <c r="G29" s="159">
        <v>1.5901179303930975E-3</v>
      </c>
      <c r="H29" s="176">
        <v>11.739196</v>
      </c>
      <c r="I29" s="176">
        <v>8.1422950000000007</v>
      </c>
      <c r="J29" s="158">
        <v>-0.30640096647163906</v>
      </c>
      <c r="K29" s="176">
        <v>-3.596900999999999</v>
      </c>
      <c r="L29" s="159">
        <v>1.433043017022398E-3</v>
      </c>
    </row>
    <row r="30" spans="1:12" x14ac:dyDescent="0.15">
      <c r="A30" s="2">
        <v>23</v>
      </c>
      <c r="B30" s="152" t="s">
        <v>155</v>
      </c>
      <c r="C30" s="213">
        <v>24.989082</v>
      </c>
      <c r="D30" s="213">
        <v>40.452185999999998</v>
      </c>
      <c r="E30" s="161">
        <v>0.61879439989032003</v>
      </c>
      <c r="F30" s="213">
        <v>15.463103999999998</v>
      </c>
      <c r="G30" s="162">
        <v>1.5667591813194682E-3</v>
      </c>
      <c r="H30" s="213">
        <v>5.0672639999999998</v>
      </c>
      <c r="I30" s="214">
        <v>11.629184</v>
      </c>
      <c r="J30" s="161">
        <v>1.2949631201374157</v>
      </c>
      <c r="K30" s="213">
        <v>6.5619200000000006</v>
      </c>
      <c r="L30" s="162">
        <v>2.0467350943276555E-3</v>
      </c>
    </row>
    <row r="31" spans="1:12" x14ac:dyDescent="0.15">
      <c r="A31" s="2">
        <v>24</v>
      </c>
      <c r="B31" s="156" t="s">
        <v>36</v>
      </c>
      <c r="C31" s="176">
        <v>9.8638490000000001</v>
      </c>
      <c r="D31" s="176">
        <v>7.9885450000000002</v>
      </c>
      <c r="E31" s="158">
        <v>-0.19011888766748153</v>
      </c>
      <c r="F31" s="176">
        <v>-1.8753039999999999</v>
      </c>
      <c r="G31" s="159">
        <v>3.0940543544751161E-4</v>
      </c>
      <c r="H31" s="176">
        <v>2.3401930000000002</v>
      </c>
      <c r="I31" s="176">
        <v>1.6861200000000001</v>
      </c>
      <c r="J31" s="158">
        <v>-0.27949532367629515</v>
      </c>
      <c r="K31" s="176">
        <v>-0.65407300000000013</v>
      </c>
      <c r="L31" s="159">
        <v>2.9675693300989533E-4</v>
      </c>
    </row>
    <row r="32" spans="1:12" x14ac:dyDescent="0.15">
      <c r="A32" s="2">
        <v>25</v>
      </c>
      <c r="B32" s="152" t="s">
        <v>42</v>
      </c>
      <c r="C32" s="213">
        <v>2.920706</v>
      </c>
      <c r="D32" s="213">
        <v>4.7874999999999996</v>
      </c>
      <c r="E32" s="161">
        <v>0.63915847743661969</v>
      </c>
      <c r="F32" s="213">
        <v>1.8667939999999996</v>
      </c>
      <c r="G32" s="162">
        <v>1.8542532115735239E-4</v>
      </c>
      <c r="H32" s="213">
        <v>0.967997</v>
      </c>
      <c r="I32" s="213">
        <v>0.84756500000000001</v>
      </c>
      <c r="J32" s="161">
        <v>-0.12441360871986173</v>
      </c>
      <c r="K32" s="213">
        <v>-0.12043199999999998</v>
      </c>
      <c r="L32" s="162">
        <v>1.4917134600534476E-4</v>
      </c>
    </row>
    <row r="33" spans="1:12" x14ac:dyDescent="0.15">
      <c r="A33" s="2">
        <v>26</v>
      </c>
      <c r="B33" s="156" t="s">
        <v>41</v>
      </c>
      <c r="C33" s="176">
        <v>2.4505349999999999</v>
      </c>
      <c r="D33" s="176">
        <v>3.490437</v>
      </c>
      <c r="E33" s="158">
        <v>0.42435713017769605</v>
      </c>
      <c r="F33" s="176">
        <v>1.0399020000000001</v>
      </c>
      <c r="G33" s="159">
        <v>1.3518859565629361E-4</v>
      </c>
      <c r="H33" s="176">
        <v>0.75189399999999995</v>
      </c>
      <c r="I33" s="176">
        <v>0.86275999999999997</v>
      </c>
      <c r="J33" s="158">
        <v>0.14744897552048553</v>
      </c>
      <c r="K33" s="176">
        <v>0.11086600000000002</v>
      </c>
      <c r="L33" s="159">
        <v>1.5184566432022471E-4</v>
      </c>
    </row>
    <row r="34" spans="1:12" x14ac:dyDescent="0.15">
      <c r="A34" s="2">
        <v>27</v>
      </c>
      <c r="B34" s="152" t="s">
        <v>43</v>
      </c>
      <c r="C34" s="213">
        <v>1.0914950000000001</v>
      </c>
      <c r="D34" s="213">
        <v>0.65404300000000004</v>
      </c>
      <c r="E34" s="161">
        <v>-0.40078241311229101</v>
      </c>
      <c r="F34" s="213">
        <v>-0.43745200000000006</v>
      </c>
      <c r="G34" s="183">
        <v>2.533182941529363E-5</v>
      </c>
      <c r="H34" s="213">
        <v>0.23149600000000001</v>
      </c>
      <c r="I34" s="213">
        <v>0.31823899999999999</v>
      </c>
      <c r="J34" s="161">
        <v>0.37470625842347172</v>
      </c>
      <c r="K34" s="213">
        <v>8.6742999999999987E-2</v>
      </c>
      <c r="L34" s="162">
        <v>5.6010028707408765E-5</v>
      </c>
    </row>
    <row r="35" spans="1:12" ht="11.25" thickBot="1" x14ac:dyDescent="0.2">
      <c r="A35" s="2"/>
      <c r="B35" s="149" t="s">
        <v>19</v>
      </c>
      <c r="C35" s="150">
        <v>26923.270427999993</v>
      </c>
      <c r="D35" s="150">
        <v>25819.019593000005</v>
      </c>
      <c r="E35" s="151">
        <v>-4.1014736228016879E-2</v>
      </c>
      <c r="F35" s="150">
        <v>-1104.250834999988</v>
      </c>
      <c r="G35" s="151">
        <v>0.99999999999999989</v>
      </c>
      <c r="H35" s="150">
        <v>6994.6058360000015</v>
      </c>
      <c r="I35" s="150">
        <v>5681.8217620000023</v>
      </c>
      <c r="J35" s="151">
        <v>-0.18768521125855742</v>
      </c>
      <c r="K35" s="150">
        <v>-1312.7840739999992</v>
      </c>
      <c r="L35" s="151">
        <v>0.99999999999999944</v>
      </c>
    </row>
    <row r="36" spans="1:12" x14ac:dyDescent="0.15">
      <c r="B36" s="2"/>
      <c r="C36" s="2"/>
      <c r="D36" s="2"/>
      <c r="E36" s="2"/>
      <c r="F36" s="2"/>
      <c r="G36" s="2"/>
      <c r="H36" s="2"/>
      <c r="I36" s="2"/>
      <c r="J36" s="2"/>
      <c r="K36" s="2"/>
      <c r="L36" s="2"/>
    </row>
    <row r="37" spans="1:12" ht="12" x14ac:dyDescent="0.2">
      <c r="B37" s="238" t="s">
        <v>82</v>
      </c>
      <c r="C37" s="238"/>
      <c r="D37" s="238"/>
      <c r="E37" s="238"/>
      <c r="F37" s="238"/>
      <c r="G37" s="238"/>
      <c r="H37" s="2"/>
      <c r="I37" s="2"/>
      <c r="J37" s="2"/>
      <c r="K37" s="2"/>
      <c r="L37" s="2"/>
    </row>
    <row r="38" spans="1:12" ht="12" x14ac:dyDescent="0.2">
      <c r="B38" s="233" t="s">
        <v>88</v>
      </c>
      <c r="C38" s="233"/>
      <c r="D38" s="233"/>
      <c r="E38" s="233"/>
      <c r="F38" s="233"/>
      <c r="G38" s="233"/>
      <c r="H38" s="233"/>
      <c r="I38" s="233"/>
      <c r="J38" s="233"/>
      <c r="K38" s="233"/>
      <c r="L38" s="233"/>
    </row>
    <row r="40" spans="1:12" x14ac:dyDescent="0.15">
      <c r="C40" s="175"/>
      <c r="D40" s="175"/>
      <c r="E40" s="173"/>
      <c r="F40" s="174"/>
      <c r="G40" s="173"/>
      <c r="H40" s="174"/>
      <c r="I40" s="174"/>
      <c r="J40" s="173"/>
      <c r="K40" s="174"/>
      <c r="L40" s="173"/>
    </row>
    <row r="41" spans="1:12" x14ac:dyDescent="0.15">
      <c r="C41" s="175"/>
      <c r="D41" s="175"/>
      <c r="E41" s="173"/>
      <c r="F41" s="174"/>
      <c r="G41" s="173"/>
      <c r="H41" s="174"/>
      <c r="I41" s="174"/>
      <c r="J41" s="173"/>
      <c r="K41" s="174"/>
      <c r="L41" s="173"/>
    </row>
    <row r="42" spans="1:12" x14ac:dyDescent="0.15">
      <c r="C42" s="175"/>
      <c r="D42" s="175"/>
      <c r="E42" s="173"/>
      <c r="F42" s="174"/>
      <c r="G42" s="173"/>
      <c r="H42" s="174"/>
      <c r="I42" s="174"/>
      <c r="J42" s="173"/>
      <c r="K42" s="174"/>
      <c r="L42" s="173"/>
    </row>
    <row r="43" spans="1:12" x14ac:dyDescent="0.15">
      <c r="C43" s="175"/>
      <c r="D43" s="175"/>
      <c r="E43" s="173"/>
      <c r="F43" s="174"/>
      <c r="G43" s="173"/>
      <c r="H43" s="174"/>
      <c r="I43" s="174"/>
      <c r="J43" s="173"/>
      <c r="K43" s="174"/>
      <c r="L43" s="173"/>
    </row>
    <row r="44" spans="1:12" x14ac:dyDescent="0.15">
      <c r="C44" s="175"/>
      <c r="D44" s="175"/>
      <c r="E44" s="173"/>
      <c r="F44" s="174"/>
      <c r="G44" s="173"/>
      <c r="H44" s="174"/>
      <c r="I44" s="174"/>
      <c r="J44" s="173"/>
      <c r="K44" s="174"/>
      <c r="L44" s="173"/>
    </row>
    <row r="45" spans="1:12" x14ac:dyDescent="0.15">
      <c r="C45" s="175"/>
      <c r="D45" s="175"/>
      <c r="E45" s="173"/>
      <c r="F45" s="174"/>
      <c r="G45" s="173"/>
      <c r="H45" s="174"/>
      <c r="I45" s="174"/>
      <c r="J45" s="173"/>
      <c r="K45" s="174"/>
      <c r="L45" s="173"/>
    </row>
    <row r="46" spans="1:12" x14ac:dyDescent="0.15">
      <c r="C46" s="175"/>
      <c r="D46" s="175"/>
      <c r="E46" s="173"/>
      <c r="F46" s="174"/>
      <c r="G46" s="173"/>
      <c r="H46" s="174"/>
      <c r="I46" s="174"/>
      <c r="J46" s="173"/>
      <c r="K46" s="174"/>
      <c r="L46" s="173"/>
    </row>
    <row r="47" spans="1:12" x14ac:dyDescent="0.15">
      <c r="C47" s="175"/>
      <c r="D47" s="175"/>
      <c r="E47" s="173"/>
      <c r="F47" s="174"/>
      <c r="G47" s="173"/>
      <c r="H47" s="174"/>
      <c r="I47" s="174"/>
      <c r="J47" s="173"/>
      <c r="K47" s="174"/>
      <c r="L47" s="173"/>
    </row>
    <row r="48" spans="1:12" x14ac:dyDescent="0.15">
      <c r="C48" s="175"/>
      <c r="D48" s="175"/>
      <c r="E48" s="173"/>
      <c r="F48" s="174"/>
      <c r="G48" s="173"/>
      <c r="H48" s="174"/>
      <c r="I48" s="174"/>
      <c r="J48" s="173"/>
      <c r="K48" s="174"/>
      <c r="L48" s="173"/>
    </row>
    <row r="49" spans="3:12" x14ac:dyDescent="0.15">
      <c r="C49" s="175"/>
      <c r="D49" s="175"/>
      <c r="E49" s="173"/>
      <c r="F49" s="174"/>
      <c r="G49" s="173"/>
      <c r="H49" s="174"/>
      <c r="I49" s="174"/>
      <c r="J49" s="173"/>
      <c r="K49" s="174"/>
      <c r="L49" s="173"/>
    </row>
    <row r="50" spans="3:12" x14ac:dyDescent="0.15">
      <c r="C50" s="175"/>
      <c r="D50" s="175"/>
      <c r="E50" s="173"/>
      <c r="F50" s="174"/>
      <c r="G50" s="173"/>
      <c r="H50" s="174"/>
      <c r="I50" s="174"/>
      <c r="J50" s="173"/>
      <c r="K50" s="174"/>
      <c r="L50" s="173"/>
    </row>
    <row r="51" spans="3:12" x14ac:dyDescent="0.15">
      <c r="C51" s="175"/>
      <c r="D51" s="175"/>
      <c r="E51" s="173"/>
      <c r="F51" s="174"/>
      <c r="G51" s="173"/>
      <c r="H51" s="174"/>
      <c r="I51" s="174"/>
      <c r="J51" s="173"/>
      <c r="K51" s="174"/>
      <c r="L51" s="173"/>
    </row>
    <row r="52" spans="3:12" x14ac:dyDescent="0.15">
      <c r="C52" s="175"/>
      <c r="D52" s="175"/>
      <c r="E52" s="173"/>
      <c r="F52" s="174"/>
      <c r="G52" s="173"/>
      <c r="H52" s="174"/>
      <c r="I52" s="174"/>
      <c r="J52" s="173"/>
      <c r="K52" s="174"/>
      <c r="L52" s="173"/>
    </row>
    <row r="53" spans="3:12" x14ac:dyDescent="0.15">
      <c r="C53" s="175"/>
      <c r="D53" s="175"/>
      <c r="E53" s="173"/>
      <c r="F53" s="174"/>
      <c r="G53" s="173"/>
      <c r="H53" s="174"/>
      <c r="I53" s="174"/>
      <c r="J53" s="173"/>
      <c r="K53" s="174"/>
      <c r="L53" s="173"/>
    </row>
    <row r="54" spans="3:12" x14ac:dyDescent="0.15">
      <c r="C54" s="175"/>
      <c r="D54" s="175"/>
      <c r="E54" s="173"/>
      <c r="F54" s="174"/>
      <c r="G54" s="173"/>
      <c r="H54" s="174"/>
      <c r="I54" s="174"/>
      <c r="J54" s="173"/>
      <c r="K54" s="174"/>
      <c r="L54" s="173"/>
    </row>
    <row r="55" spans="3:12" x14ac:dyDescent="0.15">
      <c r="C55" s="175"/>
      <c r="D55" s="175"/>
      <c r="E55" s="173"/>
      <c r="F55" s="174"/>
      <c r="G55" s="173"/>
      <c r="H55" s="174"/>
      <c r="I55" s="174"/>
      <c r="J55" s="173"/>
      <c r="K55" s="174"/>
      <c r="L55" s="173"/>
    </row>
    <row r="56" spans="3:12" x14ac:dyDescent="0.15">
      <c r="C56" s="175"/>
      <c r="D56" s="175"/>
      <c r="E56" s="173"/>
      <c r="F56" s="174"/>
      <c r="G56" s="173"/>
      <c r="H56" s="174"/>
      <c r="I56" s="174"/>
      <c r="J56" s="173"/>
      <c r="K56" s="174"/>
      <c r="L56" s="173"/>
    </row>
    <row r="57" spans="3:12" x14ac:dyDescent="0.15">
      <c r="C57" s="175"/>
      <c r="D57" s="175"/>
      <c r="E57" s="173"/>
      <c r="F57" s="174"/>
      <c r="G57" s="173"/>
      <c r="H57" s="174"/>
      <c r="I57" s="174"/>
      <c r="J57" s="173"/>
      <c r="K57" s="174"/>
      <c r="L57" s="173"/>
    </row>
    <row r="58" spans="3:12" x14ac:dyDescent="0.15">
      <c r="C58" s="175"/>
      <c r="D58" s="175"/>
      <c r="E58" s="173"/>
      <c r="F58" s="174"/>
      <c r="G58" s="173"/>
      <c r="H58" s="174"/>
      <c r="I58" s="174"/>
      <c r="J58" s="173"/>
      <c r="K58" s="174"/>
      <c r="L58" s="173"/>
    </row>
    <row r="59" spans="3:12" x14ac:dyDescent="0.15">
      <c r="C59" s="175"/>
      <c r="D59" s="175"/>
      <c r="E59" s="173"/>
      <c r="F59" s="174"/>
      <c r="G59" s="173"/>
      <c r="H59" s="174"/>
      <c r="I59" s="174"/>
      <c r="J59" s="173"/>
      <c r="K59" s="174"/>
      <c r="L59" s="173"/>
    </row>
    <row r="60" spans="3:12" x14ac:dyDescent="0.15">
      <c r="C60" s="175"/>
      <c r="D60" s="175"/>
      <c r="E60" s="173"/>
      <c r="F60" s="174"/>
      <c r="G60" s="173"/>
      <c r="H60" s="174"/>
      <c r="I60" s="174"/>
      <c r="J60" s="173"/>
      <c r="K60" s="174"/>
      <c r="L60" s="173"/>
    </row>
    <row r="61" spans="3:12" x14ac:dyDescent="0.15">
      <c r="C61" s="175"/>
      <c r="D61" s="175"/>
      <c r="E61" s="173"/>
      <c r="F61" s="174"/>
      <c r="G61" s="173"/>
      <c r="H61" s="174"/>
      <c r="I61" s="174"/>
      <c r="J61" s="173"/>
      <c r="K61" s="174"/>
      <c r="L61" s="173"/>
    </row>
    <row r="62" spans="3:12" x14ac:dyDescent="0.15">
      <c r="C62" s="175"/>
      <c r="D62" s="175"/>
      <c r="E62" s="173"/>
      <c r="F62" s="174"/>
      <c r="G62" s="173"/>
      <c r="H62" s="174"/>
      <c r="I62" s="174"/>
      <c r="J62" s="173"/>
      <c r="K62" s="174"/>
      <c r="L62" s="173"/>
    </row>
    <row r="63" spans="3:12" x14ac:dyDescent="0.15">
      <c r="C63" s="175"/>
      <c r="D63" s="175"/>
      <c r="E63" s="173"/>
      <c r="F63" s="174"/>
      <c r="G63" s="173"/>
      <c r="H63" s="174"/>
      <c r="I63" s="174"/>
      <c r="J63" s="173"/>
      <c r="K63" s="174"/>
      <c r="L63" s="173"/>
    </row>
  </sheetData>
  <mergeCells count="7">
    <mergeCell ref="B2:G2"/>
    <mergeCell ref="B3:G3"/>
    <mergeCell ref="B37:G37"/>
    <mergeCell ref="B38:L38"/>
    <mergeCell ref="B6:B7"/>
    <mergeCell ref="C6:G6"/>
    <mergeCell ref="H6:L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DB69-8E03-40D0-96C4-0152904A3B13}">
  <sheetPr>
    <tabColor rgb="FFFF1D3D"/>
    <pageSetUpPr fitToPage="1"/>
  </sheetPr>
  <dimension ref="A2:L38"/>
  <sheetViews>
    <sheetView showGridLines="0" workbookViewId="0">
      <selection activeCell="N37" sqref="N37"/>
    </sheetView>
  </sheetViews>
  <sheetFormatPr baseColWidth="10" defaultColWidth="11.42578125" defaultRowHeight="10.5" x14ac:dyDescent="0.15"/>
  <cols>
    <col min="1" max="1" width="11.42578125" style="3"/>
    <col min="2" max="2" width="51.140625" style="3" customWidth="1"/>
    <col min="3" max="7" width="11.42578125" style="3"/>
    <col min="8" max="8" width="11.42578125" style="3" customWidth="1"/>
    <col min="9" max="16384" width="11.42578125" style="3"/>
  </cols>
  <sheetData>
    <row r="2" spans="1:12" ht="12" x14ac:dyDescent="0.2">
      <c r="A2" s="69" t="s">
        <v>92</v>
      </c>
      <c r="B2" s="239" t="s">
        <v>90</v>
      </c>
      <c r="C2" s="239"/>
      <c r="D2" s="239"/>
      <c r="E2" s="239"/>
      <c r="F2" s="239"/>
      <c r="G2" s="239"/>
    </row>
    <row r="3" spans="1:12" ht="12" x14ac:dyDescent="0.2">
      <c r="A3" s="69"/>
      <c r="B3" s="239" t="s">
        <v>76</v>
      </c>
      <c r="C3" s="239"/>
      <c r="D3" s="239"/>
      <c r="E3" s="239"/>
      <c r="F3" s="239"/>
      <c r="G3" s="239"/>
    </row>
    <row r="6" spans="1:12" ht="12.75" customHeight="1" x14ac:dyDescent="0.15">
      <c r="B6" s="264" t="s">
        <v>45</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2">
        <v>1</v>
      </c>
      <c r="B8" s="152" t="s">
        <v>47</v>
      </c>
      <c r="C8" s="187">
        <v>102.93238100000001</v>
      </c>
      <c r="D8" s="187">
        <v>248.713773</v>
      </c>
      <c r="E8" s="184">
        <v>1.4162831033705516</v>
      </c>
      <c r="F8" s="188">
        <v>145.78139199999998</v>
      </c>
      <c r="G8" s="184">
        <v>0.20785478078445591</v>
      </c>
      <c r="H8" s="187">
        <v>24.088556000000001</v>
      </c>
      <c r="I8" s="187">
        <v>33.338948000000002</v>
      </c>
      <c r="J8" s="184">
        <f>I8/H8-1</f>
        <v>0.38401604479737195</v>
      </c>
      <c r="K8" s="188">
        <f>I8-H8</f>
        <v>9.2503920000000015</v>
      </c>
      <c r="L8" s="184">
        <f>I8/$I$33</f>
        <v>0.11301489400251508</v>
      </c>
    </row>
    <row r="9" spans="1:12" x14ac:dyDescent="0.15">
      <c r="A9" s="2">
        <v>2</v>
      </c>
      <c r="B9" s="156" t="s">
        <v>46</v>
      </c>
      <c r="C9" s="178">
        <v>118.596234</v>
      </c>
      <c r="D9" s="178">
        <v>168.61726300000001</v>
      </c>
      <c r="E9" s="179">
        <v>0.4217758634730342</v>
      </c>
      <c r="F9" s="180">
        <v>50.021029000000013</v>
      </c>
      <c r="G9" s="179">
        <v>0.14091661999490454</v>
      </c>
      <c r="H9" s="178">
        <v>44.007297999999999</v>
      </c>
      <c r="I9" s="178">
        <v>58.756681999999998</v>
      </c>
      <c r="J9" s="179">
        <f t="shared" ref="J9:J33" si="0">I9/H9-1</f>
        <v>0.3351576822553386</v>
      </c>
      <c r="K9" s="180">
        <f t="shared" ref="K9:K33" si="1">I9-H9</f>
        <v>14.749383999999999</v>
      </c>
      <c r="L9" s="179">
        <f t="shared" ref="L9:L33" si="2">I9/$I$33</f>
        <v>0.19917785612699851</v>
      </c>
    </row>
    <row r="10" spans="1:12" x14ac:dyDescent="0.15">
      <c r="A10" s="2">
        <v>3</v>
      </c>
      <c r="B10" s="152" t="s">
        <v>56</v>
      </c>
      <c r="C10" s="187">
        <v>128.772459</v>
      </c>
      <c r="D10" s="187">
        <v>63.431649999999998</v>
      </c>
      <c r="E10" s="184">
        <v>-0.50741291660820109</v>
      </c>
      <c r="F10" s="188">
        <v>-65.340809000000007</v>
      </c>
      <c r="G10" s="189">
        <v>5.301102366191169E-2</v>
      </c>
      <c r="H10" s="187">
        <v>24.565857999999999</v>
      </c>
      <c r="I10" s="187">
        <v>18.08691</v>
      </c>
      <c r="J10" s="184">
        <f t="shared" si="0"/>
        <v>-0.26373790811621556</v>
      </c>
      <c r="K10" s="188">
        <f t="shared" si="1"/>
        <v>-6.478947999999999</v>
      </c>
      <c r="L10" s="184">
        <f t="shared" si="2"/>
        <v>6.131237903736584E-2</v>
      </c>
    </row>
    <row r="11" spans="1:12" x14ac:dyDescent="0.15">
      <c r="A11" s="2">
        <v>4</v>
      </c>
      <c r="B11" s="156" t="s">
        <v>49</v>
      </c>
      <c r="C11" s="178">
        <v>76.276925000000006</v>
      </c>
      <c r="D11" s="178">
        <v>60.077477999999999</v>
      </c>
      <c r="E11" s="179">
        <v>-0.21237677056331261</v>
      </c>
      <c r="F11" s="180">
        <v>-16.199447000000006</v>
      </c>
      <c r="G11" s="181">
        <v>5.0207878997408688E-2</v>
      </c>
      <c r="H11" s="178">
        <v>13.026016</v>
      </c>
      <c r="I11" s="178">
        <v>14.194516</v>
      </c>
      <c r="J11" s="179">
        <f t="shared" si="0"/>
        <v>8.9705094788767425E-2</v>
      </c>
      <c r="K11" s="180">
        <f t="shared" si="1"/>
        <v>1.1684999999999999</v>
      </c>
      <c r="L11" s="179">
        <f t="shared" si="2"/>
        <v>4.8117646698300265E-2</v>
      </c>
    </row>
    <row r="12" spans="1:12" x14ac:dyDescent="0.15">
      <c r="A12" s="2">
        <v>5</v>
      </c>
      <c r="B12" s="152" t="s">
        <v>50</v>
      </c>
      <c r="C12" s="187">
        <v>48.672333000000002</v>
      </c>
      <c r="D12" s="187">
        <v>56.834873999999999</v>
      </c>
      <c r="E12" s="184">
        <v>0.16770391918546412</v>
      </c>
      <c r="F12" s="188">
        <v>8.1625409999999974</v>
      </c>
      <c r="G12" s="189">
        <v>4.7497973810168417E-2</v>
      </c>
      <c r="H12" s="187">
        <v>9.1733460000000004</v>
      </c>
      <c r="I12" s="187">
        <v>18.207464999999999</v>
      </c>
      <c r="J12" s="190">
        <f t="shared" si="0"/>
        <v>0.98482265903847943</v>
      </c>
      <c r="K12" s="188">
        <f t="shared" si="1"/>
        <v>9.0341189999999987</v>
      </c>
      <c r="L12" s="184">
        <f t="shared" si="2"/>
        <v>6.1721045517978038E-2</v>
      </c>
    </row>
    <row r="13" spans="1:12" x14ac:dyDescent="0.15">
      <c r="A13" s="2">
        <v>6</v>
      </c>
      <c r="B13" s="156" t="s">
        <v>91</v>
      </c>
      <c r="C13" s="178">
        <v>46.631630000000001</v>
      </c>
      <c r="D13" s="178">
        <v>44.593665999999999</v>
      </c>
      <c r="E13" s="179">
        <v>-4.3703469083109514E-2</v>
      </c>
      <c r="F13" s="180">
        <v>-2.0379640000000023</v>
      </c>
      <c r="G13" s="181">
        <v>3.7267765910194463E-2</v>
      </c>
      <c r="H13" s="178">
        <v>13.420458</v>
      </c>
      <c r="I13" s="178">
        <v>6.0194200000000002</v>
      </c>
      <c r="J13" s="179">
        <f t="shared" si="0"/>
        <v>-0.5514743237525872</v>
      </c>
      <c r="K13" s="180">
        <f t="shared" si="1"/>
        <v>-7.4010379999999998</v>
      </c>
      <c r="L13" s="179">
        <f t="shared" si="2"/>
        <v>2.0405086364951266E-2</v>
      </c>
    </row>
    <row r="14" spans="1:12" x14ac:dyDescent="0.15">
      <c r="A14" s="2">
        <v>7</v>
      </c>
      <c r="B14" s="152" t="s">
        <v>48</v>
      </c>
      <c r="C14" s="187">
        <v>51.233981999999997</v>
      </c>
      <c r="D14" s="187">
        <v>44.248663999999998</v>
      </c>
      <c r="E14" s="184">
        <v>-0.1363415008421559</v>
      </c>
      <c r="F14" s="188">
        <v>-6.9853179999999995</v>
      </c>
      <c r="G14" s="189">
        <v>3.6979441246002269E-2</v>
      </c>
      <c r="H14" s="187">
        <v>12.414319000000001</v>
      </c>
      <c r="I14" s="187">
        <v>13.031001</v>
      </c>
      <c r="J14" s="184">
        <f t="shared" si="0"/>
        <v>4.9675056682529251E-2</v>
      </c>
      <c r="K14" s="188">
        <f t="shared" si="1"/>
        <v>0.61668199999999906</v>
      </c>
      <c r="L14" s="184">
        <f t="shared" si="2"/>
        <v>4.4173475322666682E-2</v>
      </c>
    </row>
    <row r="15" spans="1:12" x14ac:dyDescent="0.15">
      <c r="A15" s="2">
        <v>8</v>
      </c>
      <c r="B15" s="156" t="s">
        <v>52</v>
      </c>
      <c r="C15" s="178">
        <v>36.720641000000001</v>
      </c>
      <c r="D15" s="178">
        <v>33.651671999999998</v>
      </c>
      <c r="E15" s="179">
        <v>-8.357612820538729E-2</v>
      </c>
      <c r="F15" s="180">
        <v>-3.0689690000000027</v>
      </c>
      <c r="G15" s="181">
        <v>2.8123335600680276E-2</v>
      </c>
      <c r="H15" s="178">
        <v>8.267296</v>
      </c>
      <c r="I15" s="178">
        <v>9.0919469999999993</v>
      </c>
      <c r="J15" s="179">
        <f t="shared" si="0"/>
        <v>9.9748575592309763E-2</v>
      </c>
      <c r="K15" s="180">
        <f t="shared" si="1"/>
        <v>0.82465099999999936</v>
      </c>
      <c r="L15" s="179">
        <f t="shared" si="2"/>
        <v>3.0820571377401733E-2</v>
      </c>
    </row>
    <row r="16" spans="1:12" x14ac:dyDescent="0.15">
      <c r="A16" s="2">
        <v>9</v>
      </c>
      <c r="B16" s="152" t="s">
        <v>58</v>
      </c>
      <c r="C16" s="187">
        <v>40.216639999999998</v>
      </c>
      <c r="D16" s="187">
        <v>24.794619999999998</v>
      </c>
      <c r="E16" s="184">
        <v>-0.38347360694478705</v>
      </c>
      <c r="F16" s="188">
        <v>-15.42202</v>
      </c>
      <c r="G16" s="189">
        <v>2.0721330558295562E-2</v>
      </c>
      <c r="H16" s="187">
        <v>4.661486</v>
      </c>
      <c r="I16" s="187">
        <v>7.3874459999999997</v>
      </c>
      <c r="J16" s="184">
        <f t="shared" si="0"/>
        <v>0.58478347891637972</v>
      </c>
      <c r="K16" s="188">
        <f t="shared" si="1"/>
        <v>2.7259599999999997</v>
      </c>
      <c r="L16" s="184">
        <f t="shared" si="2"/>
        <v>2.5042524636329375E-2</v>
      </c>
    </row>
    <row r="17" spans="1:12" x14ac:dyDescent="0.15">
      <c r="A17" s="2">
        <v>10</v>
      </c>
      <c r="B17" s="156" t="s">
        <v>133</v>
      </c>
      <c r="C17" s="178">
        <v>26.937677999999998</v>
      </c>
      <c r="D17" s="178">
        <v>22.980035000000001</v>
      </c>
      <c r="E17" s="179">
        <v>-0.14691849089591158</v>
      </c>
      <c r="F17" s="180">
        <v>-3.9576429999999974</v>
      </c>
      <c r="G17" s="181">
        <v>1.9204847724070852E-2</v>
      </c>
      <c r="H17" s="178">
        <v>8.8625059999999998</v>
      </c>
      <c r="I17" s="178">
        <v>7.3531009999999997</v>
      </c>
      <c r="J17" s="179">
        <f t="shared" si="0"/>
        <v>-0.17031356593721914</v>
      </c>
      <c r="K17" s="180">
        <f t="shared" si="1"/>
        <v>-1.5094050000000001</v>
      </c>
      <c r="L17" s="179">
        <f t="shared" si="2"/>
        <v>2.4926099350968949E-2</v>
      </c>
    </row>
    <row r="18" spans="1:12" x14ac:dyDescent="0.15">
      <c r="A18" s="2">
        <v>11</v>
      </c>
      <c r="B18" s="152" t="s">
        <v>55</v>
      </c>
      <c r="C18" s="187">
        <v>12.318835999999999</v>
      </c>
      <c r="D18" s="187">
        <v>21.511537000000001</v>
      </c>
      <c r="E18" s="184">
        <v>0.74623129977540104</v>
      </c>
      <c r="F18" s="188">
        <v>9.1927010000000013</v>
      </c>
      <c r="G18" s="189">
        <v>1.7977596308957577E-2</v>
      </c>
      <c r="H18" s="187">
        <v>3.9035310000000001</v>
      </c>
      <c r="I18" s="187">
        <v>4.0981240000000003</v>
      </c>
      <c r="J18" s="184">
        <f t="shared" si="0"/>
        <v>4.9850507143404332E-2</v>
      </c>
      <c r="K18" s="188">
        <f t="shared" si="1"/>
        <v>0.19459300000000024</v>
      </c>
      <c r="L18" s="184">
        <f t="shared" si="2"/>
        <v>1.3892131493446137E-2</v>
      </c>
    </row>
    <row r="19" spans="1:12" x14ac:dyDescent="0.15">
      <c r="A19" s="2">
        <v>12</v>
      </c>
      <c r="B19" s="156" t="s">
        <v>51</v>
      </c>
      <c r="C19" s="178">
        <v>18.757757000000002</v>
      </c>
      <c r="D19" s="178">
        <v>21.489169</v>
      </c>
      <c r="E19" s="179">
        <v>0.14561506474361496</v>
      </c>
      <c r="F19" s="180">
        <v>2.7314119999999988</v>
      </c>
      <c r="G19" s="181">
        <v>1.7958902950401246E-2</v>
      </c>
      <c r="H19" s="178">
        <v>4.087396</v>
      </c>
      <c r="I19" s="178">
        <v>6.043336</v>
      </c>
      <c r="J19" s="179">
        <f t="shared" si="0"/>
        <v>0.47852960662485367</v>
      </c>
      <c r="K19" s="180">
        <f t="shared" si="1"/>
        <v>1.95594</v>
      </c>
      <c r="L19" s="179">
        <f t="shared" si="2"/>
        <v>2.0486158635286973E-2</v>
      </c>
    </row>
    <row r="20" spans="1:12" x14ac:dyDescent="0.15">
      <c r="A20" s="2">
        <v>13</v>
      </c>
      <c r="B20" s="152" t="s">
        <v>129</v>
      </c>
      <c r="C20" s="187">
        <v>4.1941769999999998</v>
      </c>
      <c r="D20" s="187">
        <v>21.27984</v>
      </c>
      <c r="E20" s="184">
        <v>4.0736628425552857</v>
      </c>
      <c r="F20" s="188">
        <v>17.085663</v>
      </c>
      <c r="G20" s="189">
        <v>1.7783962765617715E-2</v>
      </c>
      <c r="H20" s="187">
        <v>1.2186619999999999</v>
      </c>
      <c r="I20" s="187">
        <v>1.3089630000000001</v>
      </c>
      <c r="J20" s="184">
        <f t="shared" si="0"/>
        <v>7.409847849526785E-2</v>
      </c>
      <c r="K20" s="188">
        <f t="shared" si="1"/>
        <v>9.0301000000000187E-2</v>
      </c>
      <c r="L20" s="184">
        <f t="shared" si="2"/>
        <v>4.4372220352668036E-3</v>
      </c>
    </row>
    <row r="21" spans="1:12" x14ac:dyDescent="0.15">
      <c r="A21" s="2">
        <v>14</v>
      </c>
      <c r="B21" s="156" t="s">
        <v>132</v>
      </c>
      <c r="C21" s="178">
        <v>13.355565</v>
      </c>
      <c r="D21" s="178">
        <v>19.687325999999999</v>
      </c>
      <c r="E21" s="179">
        <v>0.47409158654089123</v>
      </c>
      <c r="F21" s="180">
        <v>6.3317609999999984</v>
      </c>
      <c r="G21" s="181">
        <v>1.6453068845375601E-2</v>
      </c>
      <c r="H21" s="178">
        <v>4.5215389999999998</v>
      </c>
      <c r="I21" s="178">
        <v>5.3134670000000002</v>
      </c>
      <c r="J21" s="179">
        <f t="shared" si="0"/>
        <v>0.17514567495713296</v>
      </c>
      <c r="K21" s="180">
        <f t="shared" si="1"/>
        <v>0.79192800000000041</v>
      </c>
      <c r="L21" s="179">
        <f t="shared" si="2"/>
        <v>1.8011993353565379E-2</v>
      </c>
    </row>
    <row r="22" spans="1:12" x14ac:dyDescent="0.15">
      <c r="A22" s="2">
        <v>15</v>
      </c>
      <c r="B22" s="152" t="s">
        <v>130</v>
      </c>
      <c r="C22" s="187">
        <v>13.867709</v>
      </c>
      <c r="D22" s="187">
        <v>18.447548999999999</v>
      </c>
      <c r="E22" s="184">
        <v>0.33025209859826155</v>
      </c>
      <c r="F22" s="188">
        <v>4.579839999999999</v>
      </c>
      <c r="G22" s="189">
        <v>1.5416963874395121E-2</v>
      </c>
      <c r="H22" s="187">
        <v>5.8402979999999998</v>
      </c>
      <c r="I22" s="187">
        <v>6.5748329999999999</v>
      </c>
      <c r="J22" s="184">
        <f t="shared" si="0"/>
        <v>0.12577012337384152</v>
      </c>
      <c r="K22" s="188">
        <f t="shared" si="1"/>
        <v>0.73453500000000016</v>
      </c>
      <c r="L22" s="184">
        <f t="shared" si="2"/>
        <v>2.228786746898067E-2</v>
      </c>
    </row>
    <row r="23" spans="1:12" x14ac:dyDescent="0.15">
      <c r="A23" s="2">
        <v>16</v>
      </c>
      <c r="B23" s="156" t="s">
        <v>121</v>
      </c>
      <c r="C23" s="178">
        <v>20.579583</v>
      </c>
      <c r="D23" s="178">
        <v>18.320679999999999</v>
      </c>
      <c r="E23" s="179">
        <v>-0.1097642746211136</v>
      </c>
      <c r="F23" s="180">
        <v>-2.2589030000000001</v>
      </c>
      <c r="G23" s="181">
        <v>1.5310937063474027E-2</v>
      </c>
      <c r="H23" s="178">
        <v>4.404096</v>
      </c>
      <c r="I23" s="178">
        <v>6.0144469999999997</v>
      </c>
      <c r="J23" s="179">
        <f t="shared" si="0"/>
        <v>0.36564847814398216</v>
      </c>
      <c r="K23" s="180">
        <f t="shared" si="1"/>
        <v>1.6103509999999996</v>
      </c>
      <c r="L23" s="179">
        <f t="shared" si="2"/>
        <v>2.0388228512451704E-2</v>
      </c>
    </row>
    <row r="24" spans="1:12" x14ac:dyDescent="0.15">
      <c r="A24" s="2">
        <v>17</v>
      </c>
      <c r="B24" s="152" t="s">
        <v>120</v>
      </c>
      <c r="C24" s="187">
        <v>7.2906040000000001</v>
      </c>
      <c r="D24" s="187">
        <v>18.251415999999999</v>
      </c>
      <c r="E24" s="184">
        <v>1.5034161778640014</v>
      </c>
      <c r="F24" s="188">
        <v>10.960811999999999</v>
      </c>
      <c r="G24" s="189">
        <v>1.5253051835154746E-2</v>
      </c>
      <c r="H24" s="187">
        <v>1.1079749999999999</v>
      </c>
      <c r="I24" s="187">
        <v>1.8840699999999999</v>
      </c>
      <c r="J24" s="184">
        <f t="shared" si="0"/>
        <v>0.70046255556307679</v>
      </c>
      <c r="K24" s="188">
        <f t="shared" si="1"/>
        <v>0.77609499999999998</v>
      </c>
      <c r="L24" s="184">
        <f t="shared" si="2"/>
        <v>6.3867633538802291E-3</v>
      </c>
    </row>
    <row r="25" spans="1:12" x14ac:dyDescent="0.15">
      <c r="A25" s="2">
        <v>18</v>
      </c>
      <c r="B25" s="156" t="s">
        <v>131</v>
      </c>
      <c r="C25" s="178">
        <v>2.1687539999999998</v>
      </c>
      <c r="D25" s="178">
        <v>14.076962999999999</v>
      </c>
      <c r="E25" s="179">
        <v>5.4908067028348997</v>
      </c>
      <c r="F25" s="180">
        <v>11.908208999999999</v>
      </c>
      <c r="G25" s="181">
        <v>1.1764382901609138E-2</v>
      </c>
      <c r="H25" s="231">
        <v>0</v>
      </c>
      <c r="I25" s="178">
        <v>0.10140200000000001</v>
      </c>
      <c r="J25" s="179" t="s">
        <v>286</v>
      </c>
      <c r="K25" s="180">
        <f t="shared" si="1"/>
        <v>0.10140200000000001</v>
      </c>
      <c r="L25" s="179">
        <f t="shared" si="2"/>
        <v>3.4374018885188079E-4</v>
      </c>
    </row>
    <row r="26" spans="1:12" x14ac:dyDescent="0.15">
      <c r="A26" s="2">
        <v>19</v>
      </c>
      <c r="B26" s="152" t="s">
        <v>122</v>
      </c>
      <c r="C26" s="187">
        <v>18.670573999999998</v>
      </c>
      <c r="D26" s="187">
        <v>13.985201</v>
      </c>
      <c r="E26" s="184">
        <v>-0.25094959587209253</v>
      </c>
      <c r="F26" s="188">
        <v>-4.6853729999999985</v>
      </c>
      <c r="G26" s="189">
        <v>1.1687695671286984E-2</v>
      </c>
      <c r="H26" s="187">
        <v>4.7463150000000001</v>
      </c>
      <c r="I26" s="187">
        <v>8.4380550000000003</v>
      </c>
      <c r="J26" s="184">
        <f t="shared" si="0"/>
        <v>0.7778118392900597</v>
      </c>
      <c r="K26" s="188">
        <f t="shared" si="1"/>
        <v>3.6917400000000002</v>
      </c>
      <c r="L26" s="184">
        <f t="shared" si="2"/>
        <v>2.8603958691569762E-2</v>
      </c>
    </row>
    <row r="27" spans="1:12" x14ac:dyDescent="0.15">
      <c r="A27" s="2">
        <v>20</v>
      </c>
      <c r="B27" s="156" t="s">
        <v>53</v>
      </c>
      <c r="C27" s="178">
        <v>17.468812</v>
      </c>
      <c r="D27" s="178">
        <v>13.98382</v>
      </c>
      <c r="E27" s="179">
        <v>-0.19949793952788553</v>
      </c>
      <c r="F27" s="180">
        <v>-3.4849920000000001</v>
      </c>
      <c r="G27" s="181">
        <v>1.1686541543597146E-2</v>
      </c>
      <c r="H27" s="178">
        <v>4.1414569999999999</v>
      </c>
      <c r="I27" s="178">
        <v>4.4412219999999998</v>
      </c>
      <c r="J27" s="179">
        <f t="shared" si="0"/>
        <v>7.2381531427224699E-2</v>
      </c>
      <c r="K27" s="180">
        <f t="shared" si="1"/>
        <v>0.29976499999999984</v>
      </c>
      <c r="L27" s="179">
        <f t="shared" si="2"/>
        <v>1.5055191110758443E-2</v>
      </c>
    </row>
    <row r="28" spans="1:12" x14ac:dyDescent="0.15">
      <c r="A28" s="2">
        <v>21</v>
      </c>
      <c r="B28" s="152" t="s">
        <v>107</v>
      </c>
      <c r="C28" s="187">
        <v>10.153224</v>
      </c>
      <c r="D28" s="187">
        <v>11.619202</v>
      </c>
      <c r="E28" s="184">
        <v>0.14438546810353037</v>
      </c>
      <c r="F28" s="188">
        <v>1.4659779999999998</v>
      </c>
      <c r="G28" s="189">
        <v>9.7103857798832537E-3</v>
      </c>
      <c r="H28" s="187">
        <v>2.051755</v>
      </c>
      <c r="I28" s="187">
        <v>2.7143199999999998</v>
      </c>
      <c r="J28" s="184">
        <f t="shared" si="0"/>
        <v>0.32292598287807261</v>
      </c>
      <c r="K28" s="188">
        <f t="shared" si="1"/>
        <v>0.66256499999999985</v>
      </c>
      <c r="L28" s="184">
        <f t="shared" si="2"/>
        <v>9.2012077612318981E-3</v>
      </c>
    </row>
    <row r="29" spans="1:12" x14ac:dyDescent="0.15">
      <c r="A29" s="2">
        <v>22</v>
      </c>
      <c r="B29" s="156" t="s">
        <v>54</v>
      </c>
      <c r="C29" s="178">
        <v>9.6088299999999993</v>
      </c>
      <c r="D29" s="178">
        <v>9.6786700000000003</v>
      </c>
      <c r="E29" s="181">
        <v>7.2683146647407604E-3</v>
      </c>
      <c r="F29" s="182">
        <v>6.9840000000001012E-2</v>
      </c>
      <c r="G29" s="181">
        <v>8.0886466674890984E-3</v>
      </c>
      <c r="H29" s="178">
        <v>2.3938839999999999</v>
      </c>
      <c r="I29" s="178">
        <v>2.4863740000000001</v>
      </c>
      <c r="J29" s="179">
        <f t="shared" si="0"/>
        <v>3.8635957297847412E-2</v>
      </c>
      <c r="K29" s="180">
        <f t="shared" si="1"/>
        <v>9.2490000000000183E-2</v>
      </c>
      <c r="L29" s="179">
        <f t="shared" si="2"/>
        <v>8.428499125425596E-3</v>
      </c>
    </row>
    <row r="30" spans="1:12" x14ac:dyDescent="0.15">
      <c r="A30" s="2">
        <v>23</v>
      </c>
      <c r="B30" s="152" t="s">
        <v>134</v>
      </c>
      <c r="C30" s="187">
        <v>12.959975</v>
      </c>
      <c r="D30" s="187">
        <v>9.0805410000000002</v>
      </c>
      <c r="E30" s="184">
        <v>-0.29933962063970032</v>
      </c>
      <c r="F30" s="188">
        <v>-3.8794339999999998</v>
      </c>
      <c r="G30" s="189">
        <v>7.5887790056534754E-3</v>
      </c>
      <c r="H30" s="187">
        <v>2.4912290000000001</v>
      </c>
      <c r="I30" s="187">
        <v>2.8660540000000001</v>
      </c>
      <c r="J30" s="184">
        <f t="shared" si="0"/>
        <v>0.15045786637840197</v>
      </c>
      <c r="K30" s="188">
        <f t="shared" si="1"/>
        <v>0.37482499999999996</v>
      </c>
      <c r="L30" s="184">
        <f t="shared" si="2"/>
        <v>9.7155671803286752E-3</v>
      </c>
    </row>
    <row r="31" spans="1:12" x14ac:dyDescent="0.15">
      <c r="A31" s="2">
        <v>24</v>
      </c>
      <c r="B31" s="156" t="s">
        <v>57</v>
      </c>
      <c r="C31" s="178">
        <v>12.706253999999999</v>
      </c>
      <c r="D31" s="178">
        <v>9.0660539999999994</v>
      </c>
      <c r="E31" s="179">
        <v>-0.2864888424235813</v>
      </c>
      <c r="F31" s="180">
        <v>-3.6402000000000001</v>
      </c>
      <c r="G31" s="181">
        <v>7.5766719471142422E-3</v>
      </c>
      <c r="H31" s="178">
        <v>2.5692080000000002</v>
      </c>
      <c r="I31" s="178">
        <v>1.722529</v>
      </c>
      <c r="J31" s="179">
        <f t="shared" si="0"/>
        <v>-0.32954863911368804</v>
      </c>
      <c r="K31" s="180">
        <f t="shared" si="1"/>
        <v>-0.84667900000000018</v>
      </c>
      <c r="L31" s="179">
        <f t="shared" si="2"/>
        <v>5.8391594225246177E-3</v>
      </c>
    </row>
    <row r="32" spans="1:12" x14ac:dyDescent="0.15">
      <c r="A32" s="2">
        <v>25</v>
      </c>
      <c r="B32" s="152" t="s">
        <v>135</v>
      </c>
      <c r="C32" s="187">
        <v>9.1005389999999995</v>
      </c>
      <c r="D32" s="187">
        <v>8.8072739999999996</v>
      </c>
      <c r="E32" s="184">
        <v>-3.2225014364533733E-2</v>
      </c>
      <c r="F32" s="215">
        <v>-0.29326499999999989</v>
      </c>
      <c r="G32" s="189">
        <v>7.3604046309837376E-3</v>
      </c>
      <c r="H32" s="187">
        <v>1.411141</v>
      </c>
      <c r="I32" s="187">
        <v>3.58453</v>
      </c>
      <c r="J32" s="184">
        <f t="shared" si="0"/>
        <v>1.5401643067560222</v>
      </c>
      <c r="K32" s="188">
        <f t="shared" si="1"/>
        <v>2.1733890000000002</v>
      </c>
      <c r="L32" s="184">
        <f t="shared" si="2"/>
        <v>1.2151111606726023E-2</v>
      </c>
    </row>
    <row r="33" spans="2:12" s="78" customFormat="1" ht="11.25" thickBot="1" x14ac:dyDescent="0.2">
      <c r="B33" s="194" t="s">
        <v>123</v>
      </c>
      <c r="C33" s="195">
        <v>1137.3528710000001</v>
      </c>
      <c r="D33" s="195">
        <v>1196.574705</v>
      </c>
      <c r="E33" s="196">
        <v>5.2069885705682495E-2</v>
      </c>
      <c r="F33" s="195">
        <v>59.221833999999944</v>
      </c>
      <c r="G33" s="196">
        <v>1</v>
      </c>
      <c r="H33" s="195">
        <v>275.40332100000001</v>
      </c>
      <c r="I33" s="195">
        <v>294.99605600000001</v>
      </c>
      <c r="J33" s="196">
        <f t="shared" si="0"/>
        <v>7.1141970724456272E-2</v>
      </c>
      <c r="K33" s="195">
        <f t="shared" si="1"/>
        <v>19.592735000000005</v>
      </c>
      <c r="L33" s="196">
        <f t="shared" si="2"/>
        <v>1</v>
      </c>
    </row>
    <row r="35" spans="2:12" ht="12" x14ac:dyDescent="0.2">
      <c r="B35" s="238" t="s">
        <v>82</v>
      </c>
      <c r="C35" s="238"/>
      <c r="D35" s="238"/>
      <c r="E35" s="238"/>
      <c r="F35" s="238"/>
      <c r="G35" s="238"/>
    </row>
    <row r="36" spans="2:12" x14ac:dyDescent="0.15">
      <c r="B36" s="267" t="s">
        <v>282</v>
      </c>
      <c r="C36" s="267"/>
      <c r="D36" s="267"/>
      <c r="E36" s="267"/>
      <c r="F36" s="267"/>
      <c r="G36" s="267"/>
      <c r="H36" s="267"/>
      <c r="I36" s="267"/>
      <c r="J36" s="267"/>
      <c r="K36" s="267"/>
      <c r="L36" s="267"/>
    </row>
    <row r="37" spans="2:12" ht="24.75" customHeight="1" x14ac:dyDescent="0.15">
      <c r="B37" s="267"/>
      <c r="C37" s="267"/>
      <c r="D37" s="267"/>
      <c r="E37" s="267"/>
      <c r="F37" s="267"/>
      <c r="G37" s="267"/>
      <c r="H37" s="267"/>
      <c r="I37" s="267"/>
      <c r="J37" s="267"/>
      <c r="K37" s="267"/>
      <c r="L37" s="267"/>
    </row>
    <row r="38" spans="2:12" ht="15.75" customHeight="1" x14ac:dyDescent="0.2">
      <c r="B38" s="233" t="s">
        <v>88</v>
      </c>
      <c r="C38" s="233"/>
      <c r="D38" s="233"/>
      <c r="E38" s="233"/>
      <c r="F38" s="233"/>
      <c r="G38" s="233"/>
      <c r="H38" s="233"/>
      <c r="I38" s="233"/>
      <c r="J38" s="233"/>
      <c r="K38" s="233"/>
      <c r="L38" s="233"/>
    </row>
  </sheetData>
  <mergeCells count="8">
    <mergeCell ref="B36:L37"/>
    <mergeCell ref="B2:G2"/>
    <mergeCell ref="B3:G3"/>
    <mergeCell ref="B35:G35"/>
    <mergeCell ref="B38:L38"/>
    <mergeCell ref="B6:B7"/>
    <mergeCell ref="C6:G6"/>
    <mergeCell ref="H6:L6"/>
  </mergeCells>
  <pageMargins left="0" right="0" top="0" bottom="0" header="0" footer="0"/>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90138-6811-45F4-9DA7-D493CF504819}">
  <sheetPr>
    <tabColor rgb="FFFF1D3D"/>
  </sheetPr>
  <dimension ref="A2:L29"/>
  <sheetViews>
    <sheetView showGridLines="0" workbookViewId="0">
      <selection activeCell="A2" sqref="A2"/>
    </sheetView>
  </sheetViews>
  <sheetFormatPr baseColWidth="10" defaultColWidth="11.42578125" defaultRowHeight="10.5" x14ac:dyDescent="0.15"/>
  <cols>
    <col min="1" max="1" width="11.42578125" style="3"/>
    <col min="2" max="2" width="22.5703125" style="3" bestFit="1" customWidth="1"/>
    <col min="3" max="16384" width="11.42578125" style="3"/>
  </cols>
  <sheetData>
    <row r="2" spans="1:12" ht="12" x14ac:dyDescent="0.2">
      <c r="A2" s="69" t="s">
        <v>128</v>
      </c>
      <c r="B2" s="239" t="s">
        <v>125</v>
      </c>
      <c r="C2" s="239"/>
      <c r="D2" s="239"/>
      <c r="E2" s="239"/>
      <c r="F2" s="239"/>
      <c r="G2" s="239"/>
    </row>
    <row r="3" spans="1:12" ht="12" x14ac:dyDescent="0.2">
      <c r="A3" s="69"/>
      <c r="B3" s="239" t="s">
        <v>76</v>
      </c>
      <c r="C3" s="239"/>
      <c r="D3" s="239"/>
      <c r="E3" s="239"/>
      <c r="F3" s="239"/>
      <c r="G3" s="239"/>
    </row>
    <row r="4" spans="1:12" x14ac:dyDescent="0.15">
      <c r="B4" s="61"/>
      <c r="C4" s="61"/>
      <c r="D4" s="61"/>
      <c r="E4" s="61"/>
      <c r="F4" s="61"/>
      <c r="G4" s="61"/>
    </row>
    <row r="6" spans="1:12" ht="12.75" customHeight="1" x14ac:dyDescent="0.15">
      <c r="B6" s="264" t="s">
        <v>283</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59">
        <v>1</v>
      </c>
      <c r="B8" s="152" t="s">
        <v>59</v>
      </c>
      <c r="C8" s="160">
        <v>12208.299228</v>
      </c>
      <c r="D8" s="160">
        <v>18128.826722999998</v>
      </c>
      <c r="E8" s="162">
        <v>0.48495923833691257</v>
      </c>
      <c r="F8" s="160">
        <v>5920.5274949999985</v>
      </c>
      <c r="G8" s="161">
        <v>0.41711329238575651</v>
      </c>
      <c r="H8" s="160">
        <v>2791.2446340000001</v>
      </c>
      <c r="I8" s="160">
        <v>3842.1136550000001</v>
      </c>
      <c r="J8" s="162">
        <v>0.37648760993551811</v>
      </c>
      <c r="K8" s="160">
        <v>1050.869021</v>
      </c>
      <c r="L8" s="161">
        <v>0.42654621796692277</v>
      </c>
    </row>
    <row r="9" spans="1:12" x14ac:dyDescent="0.15">
      <c r="A9" s="2">
        <v>2</v>
      </c>
      <c r="B9" s="156" t="s">
        <v>60</v>
      </c>
      <c r="C9" s="157">
        <v>3778.539757</v>
      </c>
      <c r="D9" s="157">
        <v>4321.2753929999999</v>
      </c>
      <c r="E9" s="159">
        <v>0.14363634390627911</v>
      </c>
      <c r="F9" s="157">
        <v>542.73563599999989</v>
      </c>
      <c r="G9" s="158">
        <v>9.9425154976687233E-2</v>
      </c>
      <c r="H9" s="157">
        <v>978.10022300000003</v>
      </c>
      <c r="I9" s="157">
        <v>912.93652499999996</v>
      </c>
      <c r="J9" s="159">
        <v>-6.6622720727055884E-2</v>
      </c>
      <c r="K9" s="157">
        <v>-65.163698000000068</v>
      </c>
      <c r="L9" s="158">
        <v>0.10135296791021529</v>
      </c>
    </row>
    <row r="10" spans="1:12" x14ac:dyDescent="0.15">
      <c r="A10" s="59">
        <v>3</v>
      </c>
      <c r="B10" s="152" t="s">
        <v>64</v>
      </c>
      <c r="C10" s="160">
        <v>2602.2610960000002</v>
      </c>
      <c r="D10" s="160">
        <v>4263.0815259999999</v>
      </c>
      <c r="E10" s="162">
        <v>0.63822205717669456</v>
      </c>
      <c r="F10" s="160">
        <v>1660.8204299999998</v>
      </c>
      <c r="G10" s="161">
        <v>9.8086213641325859E-2</v>
      </c>
      <c r="H10" s="160">
        <v>631.18136100000004</v>
      </c>
      <c r="I10" s="160">
        <v>998.10241099999996</v>
      </c>
      <c r="J10" s="162">
        <v>0.58132427963125477</v>
      </c>
      <c r="K10" s="160">
        <v>366.92104999999992</v>
      </c>
      <c r="L10" s="161">
        <v>0.11080796842167259</v>
      </c>
    </row>
    <row r="11" spans="1:12" x14ac:dyDescent="0.15">
      <c r="A11" s="2">
        <v>4</v>
      </c>
      <c r="B11" s="156" t="s">
        <v>61</v>
      </c>
      <c r="C11" s="157">
        <v>3167.4409900000001</v>
      </c>
      <c r="D11" s="157">
        <v>3237.5935140000001</v>
      </c>
      <c r="E11" s="159">
        <v>2.2148012929516403E-2</v>
      </c>
      <c r="F11" s="157">
        <v>70.152524000000085</v>
      </c>
      <c r="G11" s="158">
        <v>7.4491488647635801E-2</v>
      </c>
      <c r="H11" s="157">
        <v>905.15315199999998</v>
      </c>
      <c r="I11" s="157">
        <v>689.71613400000001</v>
      </c>
      <c r="J11" s="159">
        <v>-0.23801167517781563</v>
      </c>
      <c r="K11" s="157">
        <v>-215.43701799999997</v>
      </c>
      <c r="L11" s="158">
        <v>7.6571344537299302E-2</v>
      </c>
    </row>
    <row r="12" spans="1:12" x14ac:dyDescent="0.15">
      <c r="A12" s="59">
        <v>5</v>
      </c>
      <c r="B12" s="152" t="s">
        <v>66</v>
      </c>
      <c r="C12" s="160">
        <v>1722.014635</v>
      </c>
      <c r="D12" s="160">
        <v>2558.1976490000002</v>
      </c>
      <c r="E12" s="162">
        <v>0.48558415068290062</v>
      </c>
      <c r="F12" s="160">
        <v>836.18301400000018</v>
      </c>
      <c r="G12" s="161">
        <v>5.8859751943798867E-2</v>
      </c>
      <c r="H12" s="160">
        <v>450.81348400000002</v>
      </c>
      <c r="I12" s="160">
        <v>725.68487700000003</v>
      </c>
      <c r="J12" s="162">
        <v>0.6097230955940085</v>
      </c>
      <c r="K12" s="160">
        <v>274.87139300000001</v>
      </c>
      <c r="L12" s="161">
        <v>8.0564545329709025E-2</v>
      </c>
    </row>
    <row r="13" spans="1:12" x14ac:dyDescent="0.15">
      <c r="A13" s="2">
        <v>6</v>
      </c>
      <c r="B13" s="156" t="s">
        <v>62</v>
      </c>
      <c r="C13" s="157">
        <v>2581.2270520000002</v>
      </c>
      <c r="D13" s="157">
        <v>2511.0326169999998</v>
      </c>
      <c r="E13" s="159">
        <v>-2.7194211739572483E-2</v>
      </c>
      <c r="F13" s="157">
        <v>-70.19443500000034</v>
      </c>
      <c r="G13" s="158">
        <v>5.7774565236264154E-2</v>
      </c>
      <c r="H13" s="157">
        <v>611.63745400000005</v>
      </c>
      <c r="I13" s="157">
        <v>420.415235</v>
      </c>
      <c r="J13" s="159">
        <v>-0.31263981260375862</v>
      </c>
      <c r="K13" s="157">
        <v>-191.22221900000005</v>
      </c>
      <c r="L13" s="158">
        <v>4.6673926012458122E-2</v>
      </c>
    </row>
    <row r="14" spans="1:12" x14ac:dyDescent="0.15">
      <c r="A14" s="59">
        <v>7</v>
      </c>
      <c r="B14" s="152" t="s">
        <v>65</v>
      </c>
      <c r="C14" s="160">
        <v>2602.823805</v>
      </c>
      <c r="D14" s="160">
        <v>1985.535895</v>
      </c>
      <c r="E14" s="162">
        <v>-0.23716085153908451</v>
      </c>
      <c r="F14" s="160">
        <v>-617.28791000000001</v>
      </c>
      <c r="G14" s="161">
        <v>4.5683784558590478E-2</v>
      </c>
      <c r="H14" s="160">
        <v>412.54803500000003</v>
      </c>
      <c r="I14" s="160">
        <v>252.489993</v>
      </c>
      <c r="J14" s="162">
        <v>-0.38797431673623173</v>
      </c>
      <c r="K14" s="160">
        <v>-160.05804200000003</v>
      </c>
      <c r="L14" s="161">
        <v>2.8031094668032355E-2</v>
      </c>
    </row>
    <row r="15" spans="1:12" x14ac:dyDescent="0.15">
      <c r="A15" s="2">
        <v>8</v>
      </c>
      <c r="B15" s="156" t="s">
        <v>63</v>
      </c>
      <c r="C15" s="157">
        <v>1672.0083629999999</v>
      </c>
      <c r="D15" s="157">
        <v>1510.2916379999999</v>
      </c>
      <c r="E15" s="159">
        <v>-9.6720045532451726E-2</v>
      </c>
      <c r="F15" s="157">
        <v>-161.716725</v>
      </c>
      <c r="G15" s="158">
        <v>3.4749227140531108E-2</v>
      </c>
      <c r="H15" s="157">
        <v>421.08273100000002</v>
      </c>
      <c r="I15" s="157">
        <v>305.78499399999998</v>
      </c>
      <c r="J15" s="159">
        <v>-0.27381255157671147</v>
      </c>
      <c r="K15" s="157">
        <v>-115.29773700000004</v>
      </c>
      <c r="L15" s="158">
        <v>3.3947832993435526E-2</v>
      </c>
    </row>
    <row r="16" spans="1:12" x14ac:dyDescent="0.15">
      <c r="A16" s="59">
        <v>9</v>
      </c>
      <c r="B16" s="152" t="s">
        <v>67</v>
      </c>
      <c r="C16" s="160">
        <v>1768.102292</v>
      </c>
      <c r="D16" s="160">
        <v>1404.404311</v>
      </c>
      <c r="E16" s="162">
        <v>-0.20569962645577522</v>
      </c>
      <c r="F16" s="160">
        <v>-363.69798100000003</v>
      </c>
      <c r="G16" s="161">
        <v>3.2312940873264695E-2</v>
      </c>
      <c r="H16" s="160">
        <v>536.758331</v>
      </c>
      <c r="I16" s="160">
        <v>127.32711</v>
      </c>
      <c r="J16" s="162">
        <v>-0.76278503258107788</v>
      </c>
      <c r="K16" s="160">
        <v>-409.43122099999999</v>
      </c>
      <c r="L16" s="161">
        <v>1.413568209896132E-2</v>
      </c>
    </row>
    <row r="17" spans="1:12" x14ac:dyDescent="0.15">
      <c r="A17" s="2">
        <v>10</v>
      </c>
      <c r="B17" s="156" t="s">
        <v>68</v>
      </c>
      <c r="C17" s="157">
        <v>1377.2525209999999</v>
      </c>
      <c r="D17" s="157">
        <v>1212.6355880000001</v>
      </c>
      <c r="E17" s="159">
        <v>-0.11952559932907159</v>
      </c>
      <c r="F17" s="157">
        <v>-164.61693299999979</v>
      </c>
      <c r="G17" s="158">
        <v>2.7900670589625223E-2</v>
      </c>
      <c r="H17" s="157">
        <v>260.76493799999997</v>
      </c>
      <c r="I17" s="157">
        <v>183.59895399999999</v>
      </c>
      <c r="J17" s="159">
        <v>-0.29592162424842561</v>
      </c>
      <c r="K17" s="157">
        <v>-77.16598399999998</v>
      </c>
      <c r="L17" s="158">
        <v>2.0382905474300193E-2</v>
      </c>
    </row>
    <row r="18" spans="1:12" x14ac:dyDescent="0.15">
      <c r="A18" s="59">
        <v>11</v>
      </c>
      <c r="B18" s="152" t="s">
        <v>75</v>
      </c>
      <c r="C18" s="160">
        <v>706.703036</v>
      </c>
      <c r="D18" s="160">
        <v>673.04157799999996</v>
      </c>
      <c r="E18" s="162">
        <v>-4.7631687265031086E-2</v>
      </c>
      <c r="F18" s="160">
        <v>-33.661458000000039</v>
      </c>
      <c r="G18" s="161">
        <v>1.5485535429378762E-2</v>
      </c>
      <c r="H18" s="160">
        <v>181.73635899999999</v>
      </c>
      <c r="I18" s="160">
        <v>163.245634</v>
      </c>
      <c r="J18" s="162">
        <v>-0.10174477524335124</v>
      </c>
      <c r="K18" s="160">
        <v>-18.490724999999998</v>
      </c>
      <c r="L18" s="161">
        <v>1.8123307646481502E-2</v>
      </c>
    </row>
    <row r="19" spans="1:12" x14ac:dyDescent="0.15">
      <c r="A19" s="2">
        <v>12</v>
      </c>
      <c r="B19" s="156" t="s">
        <v>69</v>
      </c>
      <c r="C19" s="157">
        <v>503.35373099999998</v>
      </c>
      <c r="D19" s="157">
        <v>544.78085199999998</v>
      </c>
      <c r="E19" s="159">
        <v>8.2302203100189208E-2</v>
      </c>
      <c r="F19" s="157">
        <v>41.427121</v>
      </c>
      <c r="G19" s="158">
        <v>1.2534475522243512E-2</v>
      </c>
      <c r="H19" s="157">
        <v>135.32523499999999</v>
      </c>
      <c r="I19" s="157">
        <v>114.162952</v>
      </c>
      <c r="J19" s="159">
        <v>-0.15638090707915631</v>
      </c>
      <c r="K19" s="157">
        <v>-21.162282999999988</v>
      </c>
      <c r="L19" s="158">
        <v>1.2674215231547943E-2</v>
      </c>
    </row>
    <row r="20" spans="1:12" x14ac:dyDescent="0.15">
      <c r="A20" s="59">
        <v>13</v>
      </c>
      <c r="B20" s="152" t="s">
        <v>70</v>
      </c>
      <c r="C20" s="160">
        <v>496.48525000000001</v>
      </c>
      <c r="D20" s="160">
        <v>501.95991600000002</v>
      </c>
      <c r="E20" s="162">
        <v>1.1026845208392366E-2</v>
      </c>
      <c r="F20" s="160">
        <v>5.4746660000000134</v>
      </c>
      <c r="G20" s="161">
        <v>1.1549239032816466E-2</v>
      </c>
      <c r="H20" s="160">
        <v>67.122868999999994</v>
      </c>
      <c r="I20" s="160">
        <v>122.102903</v>
      </c>
      <c r="J20" s="162">
        <v>0.81909541143123676</v>
      </c>
      <c r="K20" s="160">
        <v>54.980034000000003</v>
      </c>
      <c r="L20" s="161">
        <v>1.355569776278053E-2</v>
      </c>
    </row>
    <row r="21" spans="1:12" x14ac:dyDescent="0.15">
      <c r="A21" s="2">
        <v>14</v>
      </c>
      <c r="B21" s="156" t="s">
        <v>72</v>
      </c>
      <c r="C21" s="157">
        <v>169.126012</v>
      </c>
      <c r="D21" s="157">
        <v>211.232595</v>
      </c>
      <c r="E21" s="159">
        <v>0.24896574159154183</v>
      </c>
      <c r="F21" s="157">
        <v>42.106583000000001</v>
      </c>
      <c r="G21" s="159">
        <v>4.8601006841691961E-3</v>
      </c>
      <c r="H21" s="157">
        <v>21.704916999999998</v>
      </c>
      <c r="I21" s="157">
        <v>55.900319000000003</v>
      </c>
      <c r="J21" s="159">
        <v>1.5754679918840515</v>
      </c>
      <c r="K21" s="157">
        <v>34.195402000000001</v>
      </c>
      <c r="L21" s="159">
        <v>6.2059771765378743E-3</v>
      </c>
    </row>
    <row r="22" spans="1:12" x14ac:dyDescent="0.15">
      <c r="A22" s="59">
        <v>15</v>
      </c>
      <c r="B22" s="152" t="s">
        <v>71</v>
      </c>
      <c r="C22" s="160">
        <v>318.97332499999999</v>
      </c>
      <c r="D22" s="160">
        <v>186.01968600000001</v>
      </c>
      <c r="E22" s="162">
        <v>-0.41681742195840354</v>
      </c>
      <c r="F22" s="160">
        <v>-132.95363899999998</v>
      </c>
      <c r="G22" s="162">
        <v>4.2799947763627055E-3</v>
      </c>
      <c r="H22" s="160">
        <v>92.059273000000005</v>
      </c>
      <c r="I22" s="160">
        <v>44.615645999999998</v>
      </c>
      <c r="J22" s="162">
        <v>-0.51535956622207957</v>
      </c>
      <c r="K22" s="160">
        <v>-47.443627000000006</v>
      </c>
      <c r="L22" s="162">
        <v>4.9531681705160448E-3</v>
      </c>
    </row>
    <row r="23" spans="1:12" x14ac:dyDescent="0.15">
      <c r="A23" s="2">
        <v>16</v>
      </c>
      <c r="B23" s="156" t="s">
        <v>73</v>
      </c>
      <c r="C23" s="157">
        <v>98.255117999999996</v>
      </c>
      <c r="D23" s="157">
        <v>108.859104</v>
      </c>
      <c r="E23" s="159">
        <v>0.10792298880552975</v>
      </c>
      <c r="F23" s="157">
        <v>10.603986000000006</v>
      </c>
      <c r="G23" s="159">
        <v>2.50466177262295E-3</v>
      </c>
      <c r="H23" s="157">
        <v>38.332717000000002</v>
      </c>
      <c r="I23" s="157">
        <v>24.049251999999999</v>
      </c>
      <c r="J23" s="159">
        <v>-0.3726181214861447</v>
      </c>
      <c r="K23" s="157">
        <v>-14.283465000000003</v>
      </c>
      <c r="L23" s="159">
        <v>2.6699151578152502E-3</v>
      </c>
    </row>
    <row r="24" spans="1:12" x14ac:dyDescent="0.15">
      <c r="A24" s="59">
        <v>17</v>
      </c>
      <c r="B24" s="152" t="s">
        <v>74</v>
      </c>
      <c r="C24" s="160">
        <v>95.396878000000001</v>
      </c>
      <c r="D24" s="160">
        <v>103.827918</v>
      </c>
      <c r="E24" s="162">
        <v>8.837857356296297E-2</v>
      </c>
      <c r="F24" s="160">
        <v>8.4310399999999959</v>
      </c>
      <c r="G24" s="162">
        <v>2.3889027889264112E-3</v>
      </c>
      <c r="H24" s="160">
        <v>27.806533000000002</v>
      </c>
      <c r="I24" s="160">
        <v>25.250115999999998</v>
      </c>
      <c r="J24" s="162">
        <v>-9.1935841120502237E-2</v>
      </c>
      <c r="K24" s="160">
        <v>-2.5564170000000033</v>
      </c>
      <c r="L24" s="162">
        <v>2.80323344131424E-3</v>
      </c>
    </row>
    <row r="25" spans="1:12" ht="11.25" thickBot="1" x14ac:dyDescent="0.2">
      <c r="B25" s="149" t="s">
        <v>19</v>
      </c>
      <c r="C25" s="150">
        <v>35868.263089</v>
      </c>
      <c r="D25" s="150">
        <v>43462.596503000001</v>
      </c>
      <c r="E25" s="151">
        <v>0.21172849644701675</v>
      </c>
      <c r="F25" s="150">
        <v>7594.3334140000006</v>
      </c>
      <c r="G25" s="151">
        <v>1</v>
      </c>
      <c r="H25" s="150">
        <v>8563.3722460000008</v>
      </c>
      <c r="I25" s="150">
        <v>9007.4967100000013</v>
      </c>
      <c r="J25" s="151">
        <v>5.1863267325258811E-2</v>
      </c>
      <c r="K25" s="150">
        <v>444.12446400000044</v>
      </c>
      <c r="L25" s="151">
        <v>1</v>
      </c>
    </row>
    <row r="26" spans="1:12" x14ac:dyDescent="0.15">
      <c r="G26" s="9"/>
    </row>
    <row r="27" spans="1:12" ht="12" x14ac:dyDescent="0.2">
      <c r="B27" s="238" t="s">
        <v>82</v>
      </c>
      <c r="C27" s="238"/>
      <c r="D27" s="238"/>
      <c r="E27" s="238"/>
      <c r="F27" s="238"/>
      <c r="G27" s="238"/>
    </row>
    <row r="28" spans="1:12" ht="25.5" customHeight="1" x14ac:dyDescent="0.15">
      <c r="B28" s="234" t="s">
        <v>87</v>
      </c>
      <c r="C28" s="234"/>
      <c r="D28" s="234"/>
      <c r="E28" s="234"/>
      <c r="F28" s="234"/>
      <c r="G28" s="234"/>
      <c r="H28" s="234"/>
      <c r="I28" s="234"/>
      <c r="J28" s="234"/>
      <c r="K28" s="234"/>
      <c r="L28" s="234"/>
    </row>
    <row r="29" spans="1:12" ht="15.75" customHeight="1" x14ac:dyDescent="0.2">
      <c r="B29" s="233" t="s">
        <v>88</v>
      </c>
      <c r="C29" s="233"/>
      <c r="D29" s="233"/>
      <c r="E29" s="233"/>
      <c r="F29" s="233"/>
      <c r="G29" s="233"/>
      <c r="H29" s="233"/>
      <c r="I29" s="233"/>
      <c r="J29" s="233"/>
      <c r="K29" s="233"/>
      <c r="L29" s="233"/>
    </row>
  </sheetData>
  <mergeCells count="8">
    <mergeCell ref="B28:L28"/>
    <mergeCell ref="B2:G2"/>
    <mergeCell ref="B3:G3"/>
    <mergeCell ref="B27:G27"/>
    <mergeCell ref="B29:L29"/>
    <mergeCell ref="B6:B7"/>
    <mergeCell ref="C6:G6"/>
    <mergeCell ref="H6:L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3898-8974-475C-A66B-EF39AF0902DF}">
  <sheetPr>
    <tabColor rgb="FFFF1D3D"/>
  </sheetPr>
  <dimension ref="A2:L29"/>
  <sheetViews>
    <sheetView showGridLines="0" zoomScaleNormal="100" workbookViewId="0">
      <selection activeCell="A2" sqref="A2"/>
    </sheetView>
  </sheetViews>
  <sheetFormatPr baseColWidth="10" defaultColWidth="11.42578125" defaultRowHeight="10.5" x14ac:dyDescent="0.15"/>
  <cols>
    <col min="1" max="1" width="11.42578125" style="3"/>
    <col min="2" max="2" width="27.28515625" style="3" bestFit="1" customWidth="1"/>
    <col min="3" max="16384" width="11.42578125" style="3"/>
  </cols>
  <sheetData>
    <row r="2" spans="1:12" ht="12" x14ac:dyDescent="0.2">
      <c r="A2" s="69" t="s">
        <v>140</v>
      </c>
      <c r="B2" s="239" t="s">
        <v>169</v>
      </c>
      <c r="C2" s="239"/>
      <c r="D2" s="239"/>
      <c r="E2" s="239"/>
      <c r="F2" s="239"/>
      <c r="G2" s="239"/>
    </row>
    <row r="3" spans="1:12" ht="12" x14ac:dyDescent="0.2">
      <c r="A3" s="69"/>
      <c r="B3" s="239" t="s">
        <v>76</v>
      </c>
      <c r="C3" s="239"/>
      <c r="D3" s="239"/>
      <c r="E3" s="239"/>
      <c r="F3" s="239"/>
      <c r="G3" s="239"/>
    </row>
    <row r="6" spans="1:12" ht="12.75" customHeight="1" x14ac:dyDescent="0.15">
      <c r="B6" s="264" t="s">
        <v>283</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59">
        <v>1</v>
      </c>
      <c r="B8" s="168" t="s">
        <v>60</v>
      </c>
      <c r="C8" s="169">
        <v>2483.6748670000002</v>
      </c>
      <c r="D8" s="169">
        <v>2868.4138800000001</v>
      </c>
      <c r="E8" s="170">
        <v>0.15490715717742942</v>
      </c>
      <c r="F8" s="169">
        <v>384.73901299999989</v>
      </c>
      <c r="G8" s="170">
        <v>0.16938050023159834</v>
      </c>
      <c r="H8" s="169">
        <v>697.07433400000002</v>
      </c>
      <c r="I8" s="169">
        <v>691.58621900000003</v>
      </c>
      <c r="J8" s="170">
        <v>-7.8730699615745525E-3</v>
      </c>
      <c r="K8" s="169">
        <v>-5.4881149999999934</v>
      </c>
      <c r="L8" s="170">
        <v>0.20662822531067318</v>
      </c>
    </row>
    <row r="9" spans="1:12" x14ac:dyDescent="0.15">
      <c r="A9" s="2">
        <v>2</v>
      </c>
      <c r="B9" s="165" t="s">
        <v>62</v>
      </c>
      <c r="C9" s="166">
        <v>2578.7738939999999</v>
      </c>
      <c r="D9" s="166">
        <v>2507.3053340000001</v>
      </c>
      <c r="E9" s="167">
        <v>-2.7714162985085555E-2</v>
      </c>
      <c r="F9" s="166">
        <v>-71.468559999999798</v>
      </c>
      <c r="G9" s="167">
        <v>0.14805695742424546</v>
      </c>
      <c r="H9" s="166">
        <v>610.46919000000003</v>
      </c>
      <c r="I9" s="166">
        <v>418.55273299999999</v>
      </c>
      <c r="J9" s="167">
        <v>-0.31437533645227866</v>
      </c>
      <c r="K9" s="166">
        <v>-191.91645700000004</v>
      </c>
      <c r="L9" s="167">
        <v>0.12505282211056035</v>
      </c>
    </row>
    <row r="10" spans="1:12" x14ac:dyDescent="0.15">
      <c r="A10" s="59">
        <v>3</v>
      </c>
      <c r="B10" s="168" t="s">
        <v>64</v>
      </c>
      <c r="C10" s="169">
        <v>1069.127142</v>
      </c>
      <c r="D10" s="169">
        <v>1992.2838819999999</v>
      </c>
      <c r="E10" s="170">
        <v>0.86346768661495621</v>
      </c>
      <c r="F10" s="169">
        <v>923.1567399999999</v>
      </c>
      <c r="G10" s="170">
        <v>0.11764482207027621</v>
      </c>
      <c r="H10" s="169">
        <v>243.84317300000001</v>
      </c>
      <c r="I10" s="169">
        <v>547.23780899999997</v>
      </c>
      <c r="J10" s="170">
        <v>1.2442203415717525</v>
      </c>
      <c r="K10" s="169">
        <v>303.39463599999999</v>
      </c>
      <c r="L10" s="170">
        <v>0.16350062246768271</v>
      </c>
    </row>
    <row r="11" spans="1:12" x14ac:dyDescent="0.15">
      <c r="A11" s="2">
        <v>4</v>
      </c>
      <c r="B11" s="165" t="s">
        <v>65</v>
      </c>
      <c r="C11" s="166">
        <v>2482.5388699999999</v>
      </c>
      <c r="D11" s="166">
        <v>1972.0120730000001</v>
      </c>
      <c r="E11" s="167">
        <v>-0.20564705075493939</v>
      </c>
      <c r="F11" s="166">
        <v>-510.52679699999976</v>
      </c>
      <c r="G11" s="167">
        <v>0.11644776708007397</v>
      </c>
      <c r="H11" s="166">
        <v>388.10029200000002</v>
      </c>
      <c r="I11" s="166">
        <v>251.402637</v>
      </c>
      <c r="J11" s="167">
        <v>-0.35222249974498865</v>
      </c>
      <c r="K11" s="166">
        <v>-136.69765500000003</v>
      </c>
      <c r="L11" s="167">
        <v>7.5112660279503599E-2</v>
      </c>
    </row>
    <row r="12" spans="1:12" x14ac:dyDescent="0.15">
      <c r="A12" s="59">
        <v>5</v>
      </c>
      <c r="B12" s="168" t="s">
        <v>59</v>
      </c>
      <c r="C12" s="169">
        <v>1312.7401729999999</v>
      </c>
      <c r="D12" s="169">
        <v>1940.8365510000001</v>
      </c>
      <c r="E12" s="170">
        <v>0.47846206806074498</v>
      </c>
      <c r="F12" s="169">
        <v>628.09637800000019</v>
      </c>
      <c r="G12" s="170">
        <v>0.11460684532601342</v>
      </c>
      <c r="H12" s="169">
        <v>431.21728999999999</v>
      </c>
      <c r="I12" s="169">
        <v>349.73863899999998</v>
      </c>
      <c r="J12" s="170">
        <v>-0.18895033406475892</v>
      </c>
      <c r="K12" s="169">
        <v>-81.478651000000013</v>
      </c>
      <c r="L12" s="170">
        <v>0.10449293567999825</v>
      </c>
    </row>
    <row r="13" spans="1:12" x14ac:dyDescent="0.15">
      <c r="A13" s="2">
        <v>6</v>
      </c>
      <c r="B13" s="165" t="s">
        <v>68</v>
      </c>
      <c r="C13" s="166">
        <v>1316.1440709999999</v>
      </c>
      <c r="D13" s="166">
        <v>1163.2801010000001</v>
      </c>
      <c r="E13" s="167">
        <v>-0.11614531673865658</v>
      </c>
      <c r="F13" s="166">
        <v>-152.86396999999988</v>
      </c>
      <c r="G13" s="167">
        <v>6.869195787633138E-2</v>
      </c>
      <c r="H13" s="166">
        <v>248.38509199999999</v>
      </c>
      <c r="I13" s="166">
        <v>169.78352000000001</v>
      </c>
      <c r="J13" s="167">
        <v>-0.31645044139766643</v>
      </c>
      <c r="K13" s="166">
        <v>-78.601571999999976</v>
      </c>
      <c r="L13" s="167">
        <v>5.0726961383536745E-2</v>
      </c>
    </row>
    <row r="14" spans="1:12" x14ac:dyDescent="0.15">
      <c r="A14" s="59">
        <v>7</v>
      </c>
      <c r="B14" s="168" t="s">
        <v>61</v>
      </c>
      <c r="C14" s="169">
        <v>1121.127009</v>
      </c>
      <c r="D14" s="169">
        <v>1013.284448</v>
      </c>
      <c r="E14" s="170">
        <v>-9.6191207717126748E-2</v>
      </c>
      <c r="F14" s="169">
        <v>-107.84256100000005</v>
      </c>
      <c r="G14" s="170">
        <v>5.9834680021538245E-2</v>
      </c>
      <c r="H14" s="169">
        <v>326.90164499999997</v>
      </c>
      <c r="I14" s="169">
        <v>225.159334</v>
      </c>
      <c r="J14" s="170">
        <v>-0.31123217810665949</v>
      </c>
      <c r="K14" s="169">
        <v>-101.74231099999997</v>
      </c>
      <c r="L14" s="170">
        <v>6.7271834398066735E-2</v>
      </c>
    </row>
    <row r="15" spans="1:12" x14ac:dyDescent="0.15">
      <c r="A15" s="2">
        <v>8</v>
      </c>
      <c r="B15" s="165" t="s">
        <v>63</v>
      </c>
      <c r="C15" s="166">
        <v>1019.954062</v>
      </c>
      <c r="D15" s="166">
        <v>975.99397099999999</v>
      </c>
      <c r="E15" s="167">
        <v>-4.3100069540190744E-2</v>
      </c>
      <c r="F15" s="166">
        <v>-43.960091000000034</v>
      </c>
      <c r="G15" s="167">
        <v>5.7632668766406915E-2</v>
      </c>
      <c r="H15" s="166">
        <v>292.34641900000003</v>
      </c>
      <c r="I15" s="166">
        <v>174.88354000000001</v>
      </c>
      <c r="J15" s="167">
        <v>-0.40179345928639543</v>
      </c>
      <c r="K15" s="166">
        <v>-117.46287900000002</v>
      </c>
      <c r="L15" s="167">
        <v>5.2250716560689775E-2</v>
      </c>
    </row>
    <row r="16" spans="1:12" x14ac:dyDescent="0.15">
      <c r="A16" s="59">
        <v>9</v>
      </c>
      <c r="B16" s="168" t="s">
        <v>69</v>
      </c>
      <c r="C16" s="169">
        <v>490.44554299999999</v>
      </c>
      <c r="D16" s="169">
        <v>537.51270699999998</v>
      </c>
      <c r="E16" s="170">
        <v>9.5968175614555395E-2</v>
      </c>
      <c r="F16" s="169">
        <v>47.067163999999991</v>
      </c>
      <c r="G16" s="170">
        <v>3.1740249141626854E-2</v>
      </c>
      <c r="H16" s="169">
        <v>126.62970300000001</v>
      </c>
      <c r="I16" s="169">
        <v>113.294027</v>
      </c>
      <c r="J16" s="170">
        <v>-0.10531238472540683</v>
      </c>
      <c r="K16" s="169">
        <v>-13.335676000000007</v>
      </c>
      <c r="L16" s="170">
        <v>3.3849349646033783E-2</v>
      </c>
    </row>
    <row r="17" spans="1:12" x14ac:dyDescent="0.15">
      <c r="A17" s="2">
        <v>10</v>
      </c>
      <c r="B17" s="165" t="s">
        <v>75</v>
      </c>
      <c r="C17" s="166">
        <v>576.66108999999994</v>
      </c>
      <c r="D17" s="166">
        <v>479.08072499999997</v>
      </c>
      <c r="E17" s="167">
        <v>-0.16921614218847325</v>
      </c>
      <c r="F17" s="166">
        <v>-97.580364999999972</v>
      </c>
      <c r="G17" s="167">
        <v>2.8289827147195645E-2</v>
      </c>
      <c r="H17" s="166">
        <v>133.784052</v>
      </c>
      <c r="I17" s="166">
        <v>97.825890999999999</v>
      </c>
      <c r="J17" s="167">
        <v>-0.26877763427288037</v>
      </c>
      <c r="K17" s="166">
        <v>-35.958161000000004</v>
      </c>
      <c r="L17" s="167">
        <v>2.9227867316374844E-2</v>
      </c>
    </row>
    <row r="18" spans="1:12" x14ac:dyDescent="0.15">
      <c r="A18" s="59">
        <v>11</v>
      </c>
      <c r="B18" s="168" t="s">
        <v>70</v>
      </c>
      <c r="C18" s="169">
        <v>301.95792799999998</v>
      </c>
      <c r="D18" s="169">
        <v>342.08810899999997</v>
      </c>
      <c r="E18" s="170">
        <v>0.13289990849321232</v>
      </c>
      <c r="F18" s="169">
        <v>40.130180999999993</v>
      </c>
      <c r="G18" s="170">
        <v>2.0200381621951129E-2</v>
      </c>
      <c r="H18" s="169">
        <v>60.611952000000002</v>
      </c>
      <c r="I18" s="169">
        <v>65.157810999999995</v>
      </c>
      <c r="J18" s="170">
        <v>7.4999382959981098E-2</v>
      </c>
      <c r="K18" s="169">
        <v>4.545858999999993</v>
      </c>
      <c r="L18" s="170">
        <v>1.9467482841872906E-2</v>
      </c>
    </row>
    <row r="19" spans="1:12" x14ac:dyDescent="0.15">
      <c r="A19" s="2">
        <v>12</v>
      </c>
      <c r="B19" s="165" t="s">
        <v>66</v>
      </c>
      <c r="C19" s="166">
        <v>257.76318700000002</v>
      </c>
      <c r="D19" s="166">
        <v>325.46234900000002</v>
      </c>
      <c r="E19" s="167">
        <v>0.26264092552517981</v>
      </c>
      <c r="F19" s="166">
        <v>67.699162000000001</v>
      </c>
      <c r="G19" s="167">
        <v>1.9218626664911774E-2</v>
      </c>
      <c r="H19" s="166">
        <v>59.469971000000001</v>
      </c>
      <c r="I19" s="166">
        <v>70.343781000000007</v>
      </c>
      <c r="J19" s="167">
        <v>0.1828453893142139</v>
      </c>
      <c r="K19" s="166">
        <v>10.873810000000006</v>
      </c>
      <c r="L19" s="167">
        <v>2.1016917674689311E-2</v>
      </c>
    </row>
    <row r="20" spans="1:12" x14ac:dyDescent="0.15">
      <c r="A20" s="59">
        <v>13</v>
      </c>
      <c r="B20" s="168" t="s">
        <v>67</v>
      </c>
      <c r="C20" s="169">
        <v>324.59340500000002</v>
      </c>
      <c r="D20" s="169">
        <v>277.02524899999997</v>
      </c>
      <c r="E20" s="170">
        <v>-0.14654689610837912</v>
      </c>
      <c r="F20" s="169">
        <v>-47.568156000000045</v>
      </c>
      <c r="G20" s="170">
        <v>1.6358404754478136E-2</v>
      </c>
      <c r="H20" s="169">
        <v>78.671177</v>
      </c>
      <c r="I20" s="169">
        <v>36.735021000000003</v>
      </c>
      <c r="J20" s="170">
        <v>-0.53305616617379448</v>
      </c>
      <c r="K20" s="169">
        <v>-41.936155999999997</v>
      </c>
      <c r="L20" s="170">
        <v>1.0975482141555385E-2</v>
      </c>
    </row>
    <row r="21" spans="1:12" x14ac:dyDescent="0.15">
      <c r="A21" s="2">
        <v>14</v>
      </c>
      <c r="B21" s="165" t="s">
        <v>72</v>
      </c>
      <c r="C21" s="166">
        <v>168.08721600000001</v>
      </c>
      <c r="D21" s="166">
        <v>210.253389</v>
      </c>
      <c r="E21" s="167">
        <v>0.25085889339734191</v>
      </c>
      <c r="F21" s="166">
        <v>42.166172999999986</v>
      </c>
      <c r="G21" s="167">
        <v>1.241551104340941E-2</v>
      </c>
      <c r="H21" s="166">
        <v>21.188478</v>
      </c>
      <c r="I21" s="166">
        <v>55.030368000000003</v>
      </c>
      <c r="J21" s="167">
        <v>1.5971836202675815</v>
      </c>
      <c r="K21" s="166">
        <v>33.841890000000006</v>
      </c>
      <c r="L21" s="167">
        <v>1.6441662609291034E-2</v>
      </c>
    </row>
    <row r="22" spans="1:12" x14ac:dyDescent="0.15">
      <c r="A22" s="59">
        <v>15</v>
      </c>
      <c r="B22" s="168" t="s">
        <v>71</v>
      </c>
      <c r="C22" s="169">
        <v>168.13762800000001</v>
      </c>
      <c r="D22" s="169">
        <v>140.515388</v>
      </c>
      <c r="E22" s="170">
        <v>-0.16428351183829004</v>
      </c>
      <c r="F22" s="169">
        <v>-27.622240000000005</v>
      </c>
      <c r="G22" s="170">
        <v>8.2974660231657817E-3</v>
      </c>
      <c r="H22" s="169">
        <v>54.746501000000002</v>
      </c>
      <c r="I22" s="169">
        <v>35.072563000000002</v>
      </c>
      <c r="J22" s="170">
        <v>-0.35936429982986495</v>
      </c>
      <c r="K22" s="169">
        <v>-19.673938</v>
      </c>
      <c r="L22" s="170">
        <v>1.0478782327770443E-2</v>
      </c>
    </row>
    <row r="23" spans="1:12" x14ac:dyDescent="0.15">
      <c r="A23" s="2">
        <v>16</v>
      </c>
      <c r="B23" s="165" t="s">
        <v>73</v>
      </c>
      <c r="C23" s="166">
        <v>87.008847000000003</v>
      </c>
      <c r="D23" s="166">
        <v>100.95028499999999</v>
      </c>
      <c r="E23" s="167">
        <v>0.16023012004744741</v>
      </c>
      <c r="F23" s="166">
        <v>13.941437999999991</v>
      </c>
      <c r="G23" s="167">
        <v>5.961137578870737E-3</v>
      </c>
      <c r="H23" s="166">
        <v>27.086445999999999</v>
      </c>
      <c r="I23" s="166">
        <v>24.029252</v>
      </c>
      <c r="J23" s="167">
        <v>-0.11286803739405304</v>
      </c>
      <c r="K23" s="166">
        <v>-3.0571939999999991</v>
      </c>
      <c r="L23" s="167">
        <v>7.1793242258098612E-3</v>
      </c>
    </row>
    <row r="24" spans="1:12" x14ac:dyDescent="0.15">
      <c r="A24" s="59">
        <v>17</v>
      </c>
      <c r="B24" s="168" t="s">
        <v>74</v>
      </c>
      <c r="C24" s="169">
        <v>85.121863000000005</v>
      </c>
      <c r="D24" s="169">
        <v>88.436526000000001</v>
      </c>
      <c r="E24" s="170">
        <v>3.8940207405939731E-2</v>
      </c>
      <c r="F24" s="169">
        <v>3.3146629999999959</v>
      </c>
      <c r="G24" s="170">
        <v>5.2221972279065786E-3</v>
      </c>
      <c r="H24" s="169">
        <v>26.887761000000001</v>
      </c>
      <c r="I24" s="169">
        <v>21.174351000000001</v>
      </c>
      <c r="J24" s="170">
        <v>-0.21249110329417165</v>
      </c>
      <c r="K24" s="169">
        <v>-5.7134099999999997</v>
      </c>
      <c r="L24" s="170">
        <v>6.3263530258911623E-3</v>
      </c>
    </row>
    <row r="25" spans="1:12" ht="11.25" thickBot="1" x14ac:dyDescent="0.2">
      <c r="B25" s="149" t="s">
        <v>19</v>
      </c>
      <c r="C25" s="150">
        <v>15843.856795</v>
      </c>
      <c r="D25" s="150">
        <v>16934.734967</v>
      </c>
      <c r="E25" s="151">
        <v>6.885180711455674E-2</v>
      </c>
      <c r="F25" s="150">
        <v>1090.8781720000006</v>
      </c>
      <c r="G25" s="151">
        <v>1</v>
      </c>
      <c r="H25" s="150">
        <v>3827.4134760000002</v>
      </c>
      <c r="I25" s="150">
        <v>3347.0074959999997</v>
      </c>
      <c r="J25" s="151">
        <v>-0.12551713657602237</v>
      </c>
      <c r="K25" s="150">
        <v>-480.40598000000045</v>
      </c>
      <c r="L25" s="151">
        <v>1</v>
      </c>
    </row>
    <row r="27" spans="1:12" ht="12" x14ac:dyDescent="0.2">
      <c r="B27" s="238" t="s">
        <v>82</v>
      </c>
      <c r="C27" s="238"/>
      <c r="D27" s="238"/>
      <c r="E27" s="238"/>
      <c r="F27" s="238"/>
      <c r="G27" s="238"/>
    </row>
    <row r="28" spans="1:12" ht="25.5" customHeight="1" x14ac:dyDescent="0.15">
      <c r="B28" s="234" t="s">
        <v>87</v>
      </c>
      <c r="C28" s="234"/>
      <c r="D28" s="234"/>
      <c r="E28" s="234"/>
      <c r="F28" s="234"/>
      <c r="G28" s="234"/>
      <c r="H28" s="234"/>
      <c r="I28" s="234"/>
      <c r="J28" s="234"/>
      <c r="K28" s="234"/>
      <c r="L28" s="234"/>
    </row>
    <row r="29" spans="1:12" ht="15.75" customHeight="1" x14ac:dyDescent="0.2">
      <c r="B29" s="233" t="s">
        <v>88</v>
      </c>
      <c r="C29" s="233"/>
      <c r="D29" s="233"/>
      <c r="E29" s="233"/>
      <c r="F29" s="233"/>
      <c r="G29" s="233"/>
      <c r="H29" s="233"/>
      <c r="I29" s="233"/>
      <c r="J29" s="233"/>
      <c r="K29" s="233"/>
      <c r="L29" s="233"/>
    </row>
  </sheetData>
  <mergeCells count="8">
    <mergeCell ref="B2:G2"/>
    <mergeCell ref="B3:G3"/>
    <mergeCell ref="B27:G27"/>
    <mergeCell ref="B28:L28"/>
    <mergeCell ref="B29:L29"/>
    <mergeCell ref="B6:B7"/>
    <mergeCell ref="C6:G6"/>
    <mergeCell ref="H6:L6"/>
  </mergeCells>
  <pageMargins left="0.7" right="0.7" top="0.75" bottom="0.75" header="0.3" footer="0.3"/>
  <pageSetup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81C4-EE5F-422D-833D-F496798A79E0}">
  <sheetPr>
    <tabColor rgb="FFFF1D3D"/>
  </sheetPr>
  <dimension ref="A2:L47"/>
  <sheetViews>
    <sheetView showGridLines="0" zoomScaleNormal="100" workbookViewId="0">
      <selection activeCell="P38" sqref="P38"/>
    </sheetView>
  </sheetViews>
  <sheetFormatPr baseColWidth="10" defaultColWidth="11.42578125" defaultRowHeight="10.5" x14ac:dyDescent="0.15"/>
  <cols>
    <col min="1" max="1" width="11.42578125" style="3"/>
    <col min="2" max="2" width="27.28515625" style="3" bestFit="1" customWidth="1"/>
    <col min="3" max="16384" width="11.42578125" style="3"/>
  </cols>
  <sheetData>
    <row r="2" spans="1:12" ht="12" x14ac:dyDescent="0.2">
      <c r="A2" s="69" t="s">
        <v>141</v>
      </c>
      <c r="B2" s="239" t="s">
        <v>170</v>
      </c>
      <c r="C2" s="239"/>
      <c r="D2" s="239"/>
      <c r="E2" s="239"/>
      <c r="F2" s="239"/>
      <c r="G2" s="239"/>
    </row>
    <row r="3" spans="1:12" ht="12" x14ac:dyDescent="0.2">
      <c r="A3" s="69"/>
      <c r="B3" s="239" t="s">
        <v>76</v>
      </c>
      <c r="C3" s="239"/>
      <c r="D3" s="239"/>
      <c r="E3" s="239"/>
      <c r="F3" s="239"/>
      <c r="G3" s="239"/>
    </row>
    <row r="6" spans="1:12" ht="12.75" customHeight="1" x14ac:dyDescent="0.15">
      <c r="B6" s="264" t="s">
        <v>283</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2">
        <v>1</v>
      </c>
      <c r="B8" s="152" t="s">
        <v>60</v>
      </c>
      <c r="C8" s="160">
        <v>1064.039923</v>
      </c>
      <c r="D8" s="160">
        <v>1151.7554230000001</v>
      </c>
      <c r="E8" s="161">
        <v>8.2436286556514915E-2</v>
      </c>
      <c r="F8" s="160">
        <v>87.71550000000002</v>
      </c>
      <c r="G8" s="161">
        <v>0.96254368496585507</v>
      </c>
      <c r="H8" s="213">
        <v>260.37395200000003</v>
      </c>
      <c r="I8" s="213">
        <v>0</v>
      </c>
      <c r="J8" s="161">
        <v>-1</v>
      </c>
      <c r="K8" s="160">
        <v>-260.37395200000003</v>
      </c>
      <c r="L8" s="161">
        <v>0</v>
      </c>
    </row>
    <row r="9" spans="1:12" x14ac:dyDescent="0.15">
      <c r="A9" s="2">
        <v>2</v>
      </c>
      <c r="B9" s="156" t="s">
        <v>61</v>
      </c>
      <c r="C9" s="157">
        <v>28.513494000000001</v>
      </c>
      <c r="D9" s="157">
        <v>27.866499999999998</v>
      </c>
      <c r="E9" s="158">
        <v>-2.2690800362803798E-2</v>
      </c>
      <c r="F9" s="157">
        <v>-0.64699400000000296</v>
      </c>
      <c r="G9" s="158">
        <v>2.3288558544170189E-2</v>
      </c>
      <c r="H9" s="176">
        <v>7.959492</v>
      </c>
      <c r="I9" s="176">
        <v>7.8363250000000004</v>
      </c>
      <c r="J9" s="158">
        <v>-1.5474228757312636E-2</v>
      </c>
      <c r="K9" s="157">
        <v>-0.12316699999999958</v>
      </c>
      <c r="L9" s="158">
        <v>2.6564168798799699E-2</v>
      </c>
    </row>
    <row r="10" spans="1:12" x14ac:dyDescent="0.15">
      <c r="A10" s="2">
        <v>3</v>
      </c>
      <c r="B10" s="152" t="s">
        <v>59</v>
      </c>
      <c r="C10" s="160">
        <v>3.1360670000000002</v>
      </c>
      <c r="D10" s="160">
        <v>4.3531459999999997</v>
      </c>
      <c r="E10" s="161">
        <v>0.38809087943593035</v>
      </c>
      <c r="F10" s="160">
        <v>1.2170789999999996</v>
      </c>
      <c r="G10" s="161">
        <v>3.6380060456935844E-3</v>
      </c>
      <c r="H10" s="213">
        <v>0.41490700000000003</v>
      </c>
      <c r="I10" s="213">
        <v>2.2918090000000002</v>
      </c>
      <c r="J10" s="161">
        <v>4.5236691595948013</v>
      </c>
      <c r="K10" s="160">
        <v>1.8769020000000003</v>
      </c>
      <c r="L10" s="161">
        <v>7.7689479610159535E-3</v>
      </c>
    </row>
    <row r="11" spans="1:12" x14ac:dyDescent="0.15">
      <c r="A11" s="2">
        <v>4</v>
      </c>
      <c r="B11" s="156" t="s">
        <v>63</v>
      </c>
      <c r="C11" s="157">
        <v>8.2300869999999993</v>
      </c>
      <c r="D11" s="157">
        <v>4.0567339999999996</v>
      </c>
      <c r="E11" s="158">
        <v>-0.50708491902941</v>
      </c>
      <c r="F11" s="157">
        <v>-4.1733529999999996</v>
      </c>
      <c r="G11" s="158">
        <v>3.3902889583236392E-3</v>
      </c>
      <c r="H11" s="176">
        <v>4.1974109999999998</v>
      </c>
      <c r="I11" s="176">
        <v>1.1658459999999999</v>
      </c>
      <c r="J11" s="158">
        <v>-0.7222464037951013</v>
      </c>
      <c r="K11" s="157">
        <v>-3.0315649999999996</v>
      </c>
      <c r="L11" s="158">
        <v>3.9520731895889248E-3</v>
      </c>
    </row>
    <row r="12" spans="1:12" x14ac:dyDescent="0.15">
      <c r="A12" s="2">
        <v>5</v>
      </c>
      <c r="B12" s="152" t="s">
        <v>69</v>
      </c>
      <c r="C12" s="160">
        <v>4.8276459999999997</v>
      </c>
      <c r="D12" s="160">
        <v>2.7719879999999999</v>
      </c>
      <c r="E12" s="161">
        <v>-0.42580959747255698</v>
      </c>
      <c r="F12" s="160">
        <v>-2.0556579999999998</v>
      </c>
      <c r="G12" s="161">
        <v>2.316602545053639E-3</v>
      </c>
      <c r="H12" s="213">
        <v>0.83456399999999997</v>
      </c>
      <c r="I12" s="213">
        <v>0.83058600000000005</v>
      </c>
      <c r="J12" s="161">
        <v>-4.7665607430945611E-3</v>
      </c>
      <c r="K12" s="160">
        <v>-3.977999999999926E-3</v>
      </c>
      <c r="L12" s="161">
        <v>2.8155834151748233E-3</v>
      </c>
    </row>
    <row r="13" spans="1:12" x14ac:dyDescent="0.15">
      <c r="A13" s="2">
        <v>6</v>
      </c>
      <c r="B13" s="156" t="s">
        <v>62</v>
      </c>
      <c r="C13" s="157">
        <v>1.318063</v>
      </c>
      <c r="D13" s="157">
        <v>2.018319</v>
      </c>
      <c r="E13" s="158">
        <v>0.53127657782670479</v>
      </c>
      <c r="F13" s="157">
        <v>0.70025599999999999</v>
      </c>
      <c r="G13" s="158">
        <v>1.6867471764416425E-3</v>
      </c>
      <c r="H13" s="176">
        <v>0.52683100000000005</v>
      </c>
      <c r="I13" s="176">
        <v>0.42084199999999999</v>
      </c>
      <c r="J13" s="158">
        <v>-0.20118216278085388</v>
      </c>
      <c r="K13" s="157">
        <v>-0.10598900000000006</v>
      </c>
      <c r="L13" s="158">
        <v>1.4266021286284659E-3</v>
      </c>
    </row>
    <row r="14" spans="1:12" x14ac:dyDescent="0.15">
      <c r="A14" s="2">
        <v>7</v>
      </c>
      <c r="B14" s="152" t="s">
        <v>66</v>
      </c>
      <c r="C14" s="160">
        <v>2.3664900000000002</v>
      </c>
      <c r="D14" s="160">
        <v>1.791167</v>
      </c>
      <c r="E14" s="161">
        <v>-0.24311237317715273</v>
      </c>
      <c r="F14" s="160">
        <v>-0.57532300000000025</v>
      </c>
      <c r="G14" s="161">
        <v>1.4969119746608178E-3</v>
      </c>
      <c r="H14" s="213">
        <v>0.49668299999999999</v>
      </c>
      <c r="I14" s="213">
        <v>0.63104300000000002</v>
      </c>
      <c r="J14" s="161">
        <v>0.27051459381537124</v>
      </c>
      <c r="K14" s="160">
        <v>0.13436000000000003</v>
      </c>
      <c r="L14" s="161">
        <v>2.139157420257705E-3</v>
      </c>
    </row>
    <row r="15" spans="1:12" x14ac:dyDescent="0.15">
      <c r="A15" s="2">
        <v>8</v>
      </c>
      <c r="B15" s="156" t="s">
        <v>65</v>
      </c>
      <c r="C15" s="157">
        <v>23.253316999999999</v>
      </c>
      <c r="D15" s="157">
        <v>0.84608700000000003</v>
      </c>
      <c r="E15" s="158">
        <v>-0.96361435230939307</v>
      </c>
      <c r="F15" s="157">
        <v>-22.407229999999998</v>
      </c>
      <c r="G15" s="158">
        <v>7.0709083067343667E-4</v>
      </c>
      <c r="H15" s="176">
        <v>0.26919100000000001</v>
      </c>
      <c r="I15" s="176">
        <v>0.26444800000000002</v>
      </c>
      <c r="J15" s="158">
        <v>-1.761945978877455E-2</v>
      </c>
      <c r="K15" s="157">
        <v>-4.7429999999999972E-3</v>
      </c>
      <c r="L15" s="158">
        <v>8.9644588636956515E-4</v>
      </c>
    </row>
    <row r="16" spans="1:12" x14ac:dyDescent="0.15">
      <c r="A16" s="2">
        <v>9</v>
      </c>
      <c r="B16" s="152" t="s">
        <v>71</v>
      </c>
      <c r="C16" s="160">
        <v>0.280885</v>
      </c>
      <c r="D16" s="160">
        <v>0.68459999999999999</v>
      </c>
      <c r="E16" s="161">
        <v>1.4372964024422807</v>
      </c>
      <c r="F16" s="160">
        <v>0.40371499999999999</v>
      </c>
      <c r="G16" s="161">
        <v>5.7213310531781573E-4</v>
      </c>
      <c r="H16" s="213">
        <v>1.9258999999999998E-2</v>
      </c>
      <c r="I16" s="213">
        <v>0.12917000000000001</v>
      </c>
      <c r="J16" s="161">
        <v>5.7069941326133247</v>
      </c>
      <c r="K16" s="160">
        <v>0.10991100000000001</v>
      </c>
      <c r="L16" s="162">
        <v>4.3787026236672896E-4</v>
      </c>
    </row>
    <row r="17" spans="1:12" x14ac:dyDescent="0.15">
      <c r="A17" s="2">
        <v>10</v>
      </c>
      <c r="B17" s="156" t="s">
        <v>70</v>
      </c>
      <c r="C17" s="157">
        <v>0.42088799999999998</v>
      </c>
      <c r="D17" s="157">
        <v>0.178844</v>
      </c>
      <c r="E17" s="158">
        <v>-0.57507935602820703</v>
      </c>
      <c r="F17" s="157">
        <v>-0.24204399999999998</v>
      </c>
      <c r="G17" s="159">
        <v>1.4946329694341139E-4</v>
      </c>
      <c r="H17" s="176">
        <v>0.19041</v>
      </c>
      <c r="I17" s="225">
        <v>2.3643999999999998E-2</v>
      </c>
      <c r="J17" s="179">
        <v>-0.87582584948269526</v>
      </c>
      <c r="K17" s="157">
        <v>-0.166766</v>
      </c>
      <c r="L17" s="159">
        <v>8.0150224381814178E-5</v>
      </c>
    </row>
    <row r="18" spans="1:12" x14ac:dyDescent="0.15">
      <c r="A18" s="2">
        <v>11</v>
      </c>
      <c r="B18" s="152" t="s">
        <v>72</v>
      </c>
      <c r="C18" s="160">
        <v>0.45440199999999997</v>
      </c>
      <c r="D18" s="160">
        <v>0.132415</v>
      </c>
      <c r="E18" s="161">
        <v>-0.70859503259228607</v>
      </c>
      <c r="F18" s="160">
        <v>-0.32198699999999997</v>
      </c>
      <c r="G18" s="162">
        <v>1.1066170777192312E-4</v>
      </c>
      <c r="H18" s="213">
        <v>2.0344000000000001E-2</v>
      </c>
      <c r="I18" s="213">
        <v>0.61359799999999998</v>
      </c>
      <c r="J18" s="161">
        <v>29.161128588281553</v>
      </c>
      <c r="K18" s="186">
        <v>0.59325399999999995</v>
      </c>
      <c r="L18" s="162">
        <v>2.0800210362135179E-3</v>
      </c>
    </row>
    <row r="19" spans="1:12" x14ac:dyDescent="0.15">
      <c r="A19" s="2">
        <v>12</v>
      </c>
      <c r="B19" s="156" t="s">
        <v>68</v>
      </c>
      <c r="C19" s="157">
        <v>0.15121399999999999</v>
      </c>
      <c r="D19" s="157">
        <v>0.10211199999999999</v>
      </c>
      <c r="E19" s="158">
        <v>-0.32471861071064845</v>
      </c>
      <c r="F19" s="164">
        <v>-4.9101999999999993E-2</v>
      </c>
      <c r="G19" s="177">
        <v>8.5336920318744957E-5</v>
      </c>
      <c r="H19" s="176">
        <v>8.0239000000000005E-2</v>
      </c>
      <c r="I19" s="225">
        <v>3.7412000000000001E-2</v>
      </c>
      <c r="J19" s="158">
        <v>-0.53374294295791325</v>
      </c>
      <c r="K19" s="164">
        <v>-4.2827000000000004E-2</v>
      </c>
      <c r="L19" s="159">
        <v>1.2682203495907767E-4</v>
      </c>
    </row>
    <row r="20" spans="1:12" x14ac:dyDescent="0.15">
      <c r="A20" s="2">
        <v>13</v>
      </c>
      <c r="B20" s="152" t="s">
        <v>67</v>
      </c>
      <c r="C20" s="160">
        <v>8.1221000000000002E-2</v>
      </c>
      <c r="D20" s="163">
        <v>1.7367E-2</v>
      </c>
      <c r="E20" s="161">
        <v>-0.78617598896837027</v>
      </c>
      <c r="F20" s="160">
        <v>-6.3853999999999994E-2</v>
      </c>
      <c r="G20" s="183">
        <v>1.4513928776007166E-5</v>
      </c>
      <c r="H20" s="213">
        <v>2.0039000000000001E-2</v>
      </c>
      <c r="I20" s="226">
        <v>1.5034E-2</v>
      </c>
      <c r="J20" s="161">
        <v>-0.2497629622236639</v>
      </c>
      <c r="K20" s="163">
        <v>-5.0050000000000008E-3</v>
      </c>
      <c r="L20" s="183">
        <v>5.0963393391820102E-5</v>
      </c>
    </row>
    <row r="21" spans="1:12" x14ac:dyDescent="0.15">
      <c r="A21" s="2">
        <v>14</v>
      </c>
      <c r="B21" s="156" t="s">
        <v>74</v>
      </c>
      <c r="C21" s="157">
        <v>0.279169</v>
      </c>
      <c r="D21" s="223">
        <v>0</v>
      </c>
      <c r="E21" s="158">
        <v>-1</v>
      </c>
      <c r="F21" s="157">
        <v>-0.279169</v>
      </c>
      <c r="G21" s="185">
        <v>0</v>
      </c>
      <c r="H21" s="176">
        <v>0</v>
      </c>
      <c r="I21" s="176">
        <v>0</v>
      </c>
      <c r="J21" s="179" t="s">
        <v>286</v>
      </c>
      <c r="K21" s="223">
        <v>0</v>
      </c>
      <c r="L21" s="185">
        <v>0</v>
      </c>
    </row>
    <row r="22" spans="1:12" ht="11.25" thickBot="1" x14ac:dyDescent="0.2">
      <c r="B22" s="149" t="s">
        <v>19</v>
      </c>
      <c r="C22" s="150">
        <v>1137.3528659999997</v>
      </c>
      <c r="D22" s="150">
        <v>1196.5747020000001</v>
      </c>
      <c r="E22" s="151">
        <v>5.2069887693060535E-2</v>
      </c>
      <c r="F22" s="150">
        <v>59.221836000000394</v>
      </c>
      <c r="G22" s="151">
        <v>1</v>
      </c>
      <c r="H22" s="150">
        <v>275.40332200000006</v>
      </c>
      <c r="I22" s="150">
        <v>294.99605500000001</v>
      </c>
      <c r="J22" s="151">
        <v>7.1141963204060188E-2</v>
      </c>
      <c r="K22" s="150">
        <v>19.592732999999953</v>
      </c>
      <c r="L22" s="151">
        <v>1</v>
      </c>
    </row>
    <row r="24" spans="1:12" ht="12" x14ac:dyDescent="0.2">
      <c r="B24" s="238" t="s">
        <v>82</v>
      </c>
      <c r="C24" s="238"/>
      <c r="D24" s="238"/>
      <c r="E24" s="238"/>
      <c r="F24" s="238"/>
      <c r="G24" s="238"/>
    </row>
    <row r="25" spans="1:12" ht="25.5" customHeight="1" x14ac:dyDescent="0.15">
      <c r="B25" s="234" t="s">
        <v>87</v>
      </c>
      <c r="C25" s="234"/>
      <c r="D25" s="234"/>
      <c r="E25" s="234"/>
      <c r="F25" s="234"/>
      <c r="G25" s="234"/>
      <c r="H25" s="234"/>
      <c r="I25" s="234"/>
      <c r="J25" s="234"/>
      <c r="K25" s="234"/>
      <c r="L25" s="234"/>
    </row>
    <row r="26" spans="1:12" ht="15.75" customHeight="1" x14ac:dyDescent="0.2">
      <c r="B26" s="233" t="s">
        <v>88</v>
      </c>
      <c r="C26" s="233"/>
      <c r="D26" s="233"/>
      <c r="E26" s="233"/>
      <c r="F26" s="233"/>
      <c r="G26" s="233"/>
      <c r="H26" s="233"/>
      <c r="I26" s="233"/>
      <c r="J26" s="233"/>
      <c r="K26" s="233"/>
      <c r="L26" s="233"/>
    </row>
    <row r="30" spans="1:12" x14ac:dyDescent="0.15">
      <c r="C30" s="221"/>
    </row>
    <row r="33" spans="3:5" x14ac:dyDescent="0.15">
      <c r="C33" s="222"/>
      <c r="D33" s="222"/>
      <c r="E33" s="230"/>
    </row>
    <row r="34" spans="3:5" x14ac:dyDescent="0.15">
      <c r="C34" s="222"/>
      <c r="D34" s="222"/>
    </row>
    <row r="35" spans="3:5" x14ac:dyDescent="0.15">
      <c r="C35" s="222"/>
    </row>
    <row r="36" spans="3:5" x14ac:dyDescent="0.15">
      <c r="C36" s="222"/>
    </row>
    <row r="37" spans="3:5" x14ac:dyDescent="0.15">
      <c r="C37" s="222"/>
    </row>
    <row r="38" spans="3:5" x14ac:dyDescent="0.15">
      <c r="C38" s="222"/>
    </row>
    <row r="39" spans="3:5" x14ac:dyDescent="0.15">
      <c r="C39" s="222"/>
    </row>
    <row r="40" spans="3:5" x14ac:dyDescent="0.15">
      <c r="C40" s="222"/>
    </row>
    <row r="41" spans="3:5" x14ac:dyDescent="0.15">
      <c r="C41" s="222"/>
    </row>
    <row r="42" spans="3:5" x14ac:dyDescent="0.15">
      <c r="C42" s="222"/>
    </row>
    <row r="43" spans="3:5" x14ac:dyDescent="0.15">
      <c r="C43" s="222"/>
    </row>
    <row r="44" spans="3:5" x14ac:dyDescent="0.15">
      <c r="C44" s="222"/>
    </row>
    <row r="45" spans="3:5" x14ac:dyDescent="0.15">
      <c r="C45" s="222"/>
    </row>
    <row r="46" spans="3:5" x14ac:dyDescent="0.15">
      <c r="C46" s="222"/>
    </row>
    <row r="47" spans="3:5" x14ac:dyDescent="0.15">
      <c r="C47" s="222"/>
    </row>
  </sheetData>
  <mergeCells count="8">
    <mergeCell ref="B2:G2"/>
    <mergeCell ref="B3:G3"/>
    <mergeCell ref="B24:G24"/>
    <mergeCell ref="B25:L25"/>
    <mergeCell ref="B26:L26"/>
    <mergeCell ref="B6:B7"/>
    <mergeCell ref="C6:G6"/>
    <mergeCell ref="H6:L6"/>
  </mergeCells>
  <pageMargins left="0.7" right="0.7" top="0.75" bottom="0.75" header="0.3" footer="0.3"/>
  <pageSetup scale="8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339F-E8AD-4E45-9FFF-41E7017DBC30}">
  <sheetPr>
    <tabColor rgb="FFFF1D3D"/>
    <pageSetUpPr fitToPage="1"/>
  </sheetPr>
  <dimension ref="A2:L41"/>
  <sheetViews>
    <sheetView showGridLines="0" workbookViewId="0">
      <selection activeCell="A2" sqref="A2"/>
    </sheetView>
  </sheetViews>
  <sheetFormatPr baseColWidth="10" defaultColWidth="11.42578125" defaultRowHeight="10.5" x14ac:dyDescent="0.15"/>
  <cols>
    <col min="1" max="1" width="11.42578125" style="3"/>
    <col min="2" max="2" width="51.140625" style="3" customWidth="1"/>
    <col min="3" max="7" width="11.42578125" style="3"/>
    <col min="8" max="8" width="11.42578125" style="3" customWidth="1"/>
    <col min="9" max="16384" width="11.42578125" style="3"/>
  </cols>
  <sheetData>
    <row r="2" spans="1:12" ht="12" x14ac:dyDescent="0.2">
      <c r="A2" s="69" t="s">
        <v>142</v>
      </c>
      <c r="B2" s="239" t="s">
        <v>171</v>
      </c>
      <c r="C2" s="239"/>
      <c r="D2" s="239"/>
      <c r="E2" s="239"/>
      <c r="F2" s="239"/>
      <c r="G2" s="239"/>
    </row>
    <row r="3" spans="1:12" ht="12" x14ac:dyDescent="0.2">
      <c r="A3" s="69"/>
      <c r="B3" s="239" t="s">
        <v>76</v>
      </c>
      <c r="C3" s="239"/>
      <c r="D3" s="239"/>
      <c r="E3" s="239"/>
      <c r="F3" s="239"/>
      <c r="G3" s="239"/>
    </row>
    <row r="6" spans="1:12" ht="12.75" customHeight="1" x14ac:dyDescent="0.15">
      <c r="B6" s="264" t="s">
        <v>284</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2">
        <v>1</v>
      </c>
      <c r="B8" s="152" t="s">
        <v>21</v>
      </c>
      <c r="C8" s="187">
        <v>13094.025396999999</v>
      </c>
      <c r="D8" s="187">
        <v>15692.437448000001</v>
      </c>
      <c r="E8" s="184">
        <v>0.1984425699674699</v>
      </c>
      <c r="F8" s="188">
        <v>2598.4120510000012</v>
      </c>
      <c r="G8" s="184">
        <v>0.36105614269196568</v>
      </c>
      <c r="H8" s="187">
        <v>2384.5482019999999</v>
      </c>
      <c r="I8" s="187">
        <v>2846.2924539999999</v>
      </c>
      <c r="J8" s="184">
        <v>0.19364014181500711</v>
      </c>
      <c r="K8" s="188">
        <v>461.74425199999996</v>
      </c>
      <c r="L8" s="184">
        <v>0.31599150626301203</v>
      </c>
    </row>
    <row r="9" spans="1:12" x14ac:dyDescent="0.15">
      <c r="A9" s="2">
        <v>2</v>
      </c>
      <c r="B9" s="156" t="s">
        <v>22</v>
      </c>
      <c r="C9" s="178">
        <v>6392.266541</v>
      </c>
      <c r="D9" s="178">
        <v>7018.3384820000001</v>
      </c>
      <c r="E9" s="179">
        <v>9.7942089395737009E-2</v>
      </c>
      <c r="F9" s="180">
        <v>626.07194100000015</v>
      </c>
      <c r="G9" s="179">
        <v>0.16147996312328558</v>
      </c>
      <c r="H9" s="178">
        <v>1960.873662</v>
      </c>
      <c r="I9" s="178">
        <v>1665.894497</v>
      </c>
      <c r="J9" s="179">
        <v>-0.15043251929812496</v>
      </c>
      <c r="K9" s="180">
        <v>-294.97916499999997</v>
      </c>
      <c r="L9" s="179">
        <v>0.18494533498921079</v>
      </c>
    </row>
    <row r="10" spans="1:12" x14ac:dyDescent="0.15">
      <c r="A10" s="2">
        <v>3</v>
      </c>
      <c r="B10" s="152" t="s">
        <v>24</v>
      </c>
      <c r="C10" s="187">
        <v>3249.9026819999999</v>
      </c>
      <c r="D10" s="187">
        <v>3747.5632059999998</v>
      </c>
      <c r="E10" s="184">
        <v>0.15313090042860544</v>
      </c>
      <c r="F10" s="188">
        <v>497.6605239999999</v>
      </c>
      <c r="G10" s="189">
        <v>8.6225018907126263E-2</v>
      </c>
      <c r="H10" s="187">
        <v>760.00870699999996</v>
      </c>
      <c r="I10" s="187">
        <v>701.22716100000002</v>
      </c>
      <c r="J10" s="184">
        <v>-7.7343253384595689E-2</v>
      </c>
      <c r="K10" s="188">
        <v>-58.781545999999935</v>
      </c>
      <c r="L10" s="189">
        <v>7.7849283029763336E-2</v>
      </c>
    </row>
    <row r="11" spans="1:12" x14ac:dyDescent="0.15">
      <c r="A11" s="2">
        <v>4</v>
      </c>
      <c r="B11" s="156" t="s">
        <v>29</v>
      </c>
      <c r="C11" s="178">
        <v>759.04770900000005</v>
      </c>
      <c r="D11" s="178">
        <v>2233.6507959999999</v>
      </c>
      <c r="E11" s="179">
        <v>1.9427014527752164</v>
      </c>
      <c r="F11" s="180">
        <v>1474.603087</v>
      </c>
      <c r="G11" s="181">
        <v>5.139248400364875E-2</v>
      </c>
      <c r="H11" s="178">
        <v>281.12393300000002</v>
      </c>
      <c r="I11" s="178">
        <v>548.66612999999995</v>
      </c>
      <c r="J11" s="179">
        <v>0.9516877277040654</v>
      </c>
      <c r="K11" s="180">
        <v>267.54219699999993</v>
      </c>
      <c r="L11" s="181">
        <v>6.0912165441941467E-2</v>
      </c>
    </row>
    <row r="12" spans="1:12" x14ac:dyDescent="0.15">
      <c r="A12" s="2">
        <v>5</v>
      </c>
      <c r="B12" s="152" t="s">
        <v>26</v>
      </c>
      <c r="C12" s="187">
        <v>1476.5430839999999</v>
      </c>
      <c r="D12" s="187">
        <v>2081.3810490000001</v>
      </c>
      <c r="E12" s="184">
        <v>0.4096310981739022</v>
      </c>
      <c r="F12" s="188">
        <v>604.83796500000017</v>
      </c>
      <c r="G12" s="189">
        <v>4.7889017592985549E-2</v>
      </c>
      <c r="H12" s="187">
        <v>326.218118</v>
      </c>
      <c r="I12" s="187">
        <v>351.59389099999999</v>
      </c>
      <c r="J12" s="190">
        <v>7.7787748747909724E-2</v>
      </c>
      <c r="K12" s="188">
        <v>25.375772999999981</v>
      </c>
      <c r="L12" s="189">
        <v>3.9033474249573111E-2</v>
      </c>
    </row>
    <row r="13" spans="1:12" x14ac:dyDescent="0.15">
      <c r="A13" s="2">
        <v>6</v>
      </c>
      <c r="B13" s="156" t="s">
        <v>149</v>
      </c>
      <c r="C13" s="178">
        <v>1628.3951910000001</v>
      </c>
      <c r="D13" s="178">
        <v>1685.4971430000001</v>
      </c>
      <c r="E13" s="179">
        <v>3.5066396852310611E-2</v>
      </c>
      <c r="F13" s="180">
        <v>57.101951999999983</v>
      </c>
      <c r="G13" s="181">
        <v>3.8780406102397386E-2</v>
      </c>
      <c r="H13" s="178">
        <v>396.648979</v>
      </c>
      <c r="I13" s="178">
        <v>417.89608500000003</v>
      </c>
      <c r="J13" s="179">
        <v>5.356652134480866E-2</v>
      </c>
      <c r="K13" s="180">
        <v>21.247106000000031</v>
      </c>
      <c r="L13" s="181">
        <v>4.6394253399712565E-2</v>
      </c>
    </row>
    <row r="14" spans="1:12" x14ac:dyDescent="0.15">
      <c r="A14" s="2">
        <v>7</v>
      </c>
      <c r="B14" s="152" t="s">
        <v>166</v>
      </c>
      <c r="C14" s="187">
        <v>536.88363200000003</v>
      </c>
      <c r="D14" s="187">
        <v>881.00149199999998</v>
      </c>
      <c r="E14" s="184">
        <v>0.64095427666157634</v>
      </c>
      <c r="F14" s="188">
        <v>344.11785999999995</v>
      </c>
      <c r="G14" s="189">
        <v>2.0270337317669366E-2</v>
      </c>
      <c r="H14" s="187">
        <v>150.18168</v>
      </c>
      <c r="I14" s="187">
        <v>489.70124199999998</v>
      </c>
      <c r="J14" s="184">
        <v>2.2607255558733925</v>
      </c>
      <c r="K14" s="188">
        <v>339.51956199999995</v>
      </c>
      <c r="L14" s="189">
        <v>5.4365963996771981E-2</v>
      </c>
    </row>
    <row r="15" spans="1:12" x14ac:dyDescent="0.15">
      <c r="A15" s="2">
        <v>8</v>
      </c>
      <c r="B15" s="156" t="s">
        <v>163</v>
      </c>
      <c r="C15" s="178">
        <v>705.03384300000005</v>
      </c>
      <c r="D15" s="178">
        <v>788.27518699999996</v>
      </c>
      <c r="E15" s="179">
        <v>0.11806716064266998</v>
      </c>
      <c r="F15" s="180">
        <v>83.241343999999913</v>
      </c>
      <c r="G15" s="181">
        <v>1.813686365430003E-2</v>
      </c>
      <c r="H15" s="178">
        <v>165.05323999999999</v>
      </c>
      <c r="I15" s="178">
        <v>131.397885</v>
      </c>
      <c r="J15" s="179">
        <v>-0.20390605479783364</v>
      </c>
      <c r="K15" s="180">
        <v>-33.655354999999986</v>
      </c>
      <c r="L15" s="181">
        <v>1.4587613982735182E-2</v>
      </c>
    </row>
    <row r="16" spans="1:12" x14ac:dyDescent="0.15">
      <c r="A16" s="2">
        <v>9</v>
      </c>
      <c r="B16" s="152" t="s">
        <v>156</v>
      </c>
      <c r="C16" s="187">
        <v>550.99393499999996</v>
      </c>
      <c r="D16" s="187">
        <v>759.43777</v>
      </c>
      <c r="E16" s="184">
        <v>0.37830513506468999</v>
      </c>
      <c r="F16" s="188">
        <v>208.44383500000004</v>
      </c>
      <c r="G16" s="189">
        <v>1.7473364017502262E-2</v>
      </c>
      <c r="H16" s="187">
        <v>177.67918</v>
      </c>
      <c r="I16" s="187">
        <v>137.080232</v>
      </c>
      <c r="J16" s="184">
        <v>-0.22849580913194223</v>
      </c>
      <c r="K16" s="188">
        <v>-40.598948000000007</v>
      </c>
      <c r="L16" s="189">
        <v>1.5218460396678247E-2</v>
      </c>
    </row>
    <row r="17" spans="1:12" x14ac:dyDescent="0.15">
      <c r="A17" s="2">
        <v>10</v>
      </c>
      <c r="B17" s="156" t="s">
        <v>161</v>
      </c>
      <c r="C17" s="178">
        <v>687.06752700000004</v>
      </c>
      <c r="D17" s="178">
        <v>744.13004799999999</v>
      </c>
      <c r="E17" s="179">
        <v>8.3052274714767504E-2</v>
      </c>
      <c r="F17" s="180">
        <v>57.062520999999947</v>
      </c>
      <c r="G17" s="181">
        <v>1.7121159519186715E-2</v>
      </c>
      <c r="H17" s="178">
        <v>212.71942100000001</v>
      </c>
      <c r="I17" s="178">
        <v>140.205117</v>
      </c>
      <c r="J17" s="179">
        <v>-0.34089178909527029</v>
      </c>
      <c r="K17" s="180">
        <v>-72.51430400000001</v>
      </c>
      <c r="L17" s="181">
        <v>1.5565380867433462E-2</v>
      </c>
    </row>
    <row r="18" spans="1:12" x14ac:dyDescent="0.15">
      <c r="A18" s="2">
        <v>11</v>
      </c>
      <c r="B18" s="152" t="s">
        <v>146</v>
      </c>
      <c r="C18" s="187">
        <v>554.97812699999997</v>
      </c>
      <c r="D18" s="187">
        <v>655.64888299999996</v>
      </c>
      <c r="E18" s="184">
        <v>0.18139589850898763</v>
      </c>
      <c r="F18" s="188">
        <v>100.67075599999998</v>
      </c>
      <c r="G18" s="189">
        <v>1.5085359265615337E-2</v>
      </c>
      <c r="H18" s="187">
        <v>130.14382599999999</v>
      </c>
      <c r="I18" s="187">
        <v>113.832211</v>
      </c>
      <c r="J18" s="184">
        <v>-0.12533529635128438</v>
      </c>
      <c r="K18" s="188">
        <v>-16.311614999999989</v>
      </c>
      <c r="L18" s="189">
        <v>1.2637496812595284E-2</v>
      </c>
    </row>
    <row r="19" spans="1:12" x14ac:dyDescent="0.15">
      <c r="A19" s="2">
        <v>12</v>
      </c>
      <c r="B19" s="156" t="s">
        <v>160</v>
      </c>
      <c r="C19" s="178">
        <v>627.84481300000004</v>
      </c>
      <c r="D19" s="178">
        <v>620.91665699999999</v>
      </c>
      <c r="E19" s="179">
        <v>-1.103482239009923E-2</v>
      </c>
      <c r="F19" s="180">
        <v>-6.9281560000000582</v>
      </c>
      <c r="G19" s="181">
        <v>1.4286230157201154E-2</v>
      </c>
      <c r="H19" s="178">
        <v>162.744955</v>
      </c>
      <c r="I19" s="178">
        <v>106.344548</v>
      </c>
      <c r="J19" s="179">
        <v>-0.34655702230523833</v>
      </c>
      <c r="K19" s="180">
        <v>-56.400407000000001</v>
      </c>
      <c r="L19" s="181">
        <v>1.1806226678553104E-2</v>
      </c>
    </row>
    <row r="20" spans="1:12" x14ac:dyDescent="0.15">
      <c r="A20" s="2">
        <v>13</v>
      </c>
      <c r="B20" s="152" t="s">
        <v>28</v>
      </c>
      <c r="C20" s="187">
        <v>413.513623</v>
      </c>
      <c r="D20" s="187">
        <v>597.63618899999994</v>
      </c>
      <c r="E20" s="184">
        <v>0.44526360380634888</v>
      </c>
      <c r="F20" s="188">
        <v>184.12256599999995</v>
      </c>
      <c r="G20" s="189">
        <v>1.3750586411352413E-2</v>
      </c>
      <c r="H20" s="187">
        <v>87.496240999999998</v>
      </c>
      <c r="I20" s="187">
        <v>251.585092</v>
      </c>
      <c r="J20" s="184">
        <v>1.8753817206844352</v>
      </c>
      <c r="K20" s="188">
        <v>164.08885100000001</v>
      </c>
      <c r="L20" s="189">
        <v>2.7930633783846043E-2</v>
      </c>
    </row>
    <row r="21" spans="1:12" x14ac:dyDescent="0.15">
      <c r="A21" s="2">
        <v>14</v>
      </c>
      <c r="B21" s="156" t="s">
        <v>158</v>
      </c>
      <c r="C21" s="178">
        <v>363.945626</v>
      </c>
      <c r="D21" s="178">
        <v>417.962515</v>
      </c>
      <c r="E21" s="179">
        <v>0.1484202175849203</v>
      </c>
      <c r="F21" s="180">
        <v>54.016888999999992</v>
      </c>
      <c r="G21" s="181">
        <v>9.616602516708839E-3</v>
      </c>
      <c r="H21" s="178">
        <v>107.321923</v>
      </c>
      <c r="I21" s="178">
        <v>43.729742000000002</v>
      </c>
      <c r="J21" s="179">
        <v>-0.59253672709535776</v>
      </c>
      <c r="K21" s="180">
        <v>-63.592180999999997</v>
      </c>
      <c r="L21" s="181">
        <v>4.8548163150464868E-3</v>
      </c>
    </row>
    <row r="22" spans="1:12" x14ac:dyDescent="0.15">
      <c r="A22" s="2">
        <v>15</v>
      </c>
      <c r="B22" s="152" t="s">
        <v>151</v>
      </c>
      <c r="C22" s="187">
        <v>411.86323199999998</v>
      </c>
      <c r="D22" s="187">
        <v>388.43787300000002</v>
      </c>
      <c r="E22" s="184">
        <v>-5.6876548280959338E-2</v>
      </c>
      <c r="F22" s="188">
        <v>-23.425358999999958</v>
      </c>
      <c r="G22" s="189">
        <v>8.9372910082063904E-3</v>
      </c>
      <c r="H22" s="187">
        <v>107.225043</v>
      </c>
      <c r="I22" s="187">
        <v>74.042531999999994</v>
      </c>
      <c r="J22" s="184">
        <v>-0.30946605449251263</v>
      </c>
      <c r="K22" s="188">
        <v>-33.182511000000005</v>
      </c>
      <c r="L22" s="189">
        <v>8.2201009180651353E-3</v>
      </c>
    </row>
    <row r="23" spans="1:12" x14ac:dyDescent="0.15">
      <c r="A23" s="2">
        <v>16</v>
      </c>
      <c r="B23" s="156" t="s">
        <v>147</v>
      </c>
      <c r="C23" s="178">
        <v>370.767922</v>
      </c>
      <c r="D23" s="178">
        <v>365.11179800000002</v>
      </c>
      <c r="E23" s="179">
        <v>-1.5255160072882412E-2</v>
      </c>
      <c r="F23" s="180">
        <v>-5.6561239999999771</v>
      </c>
      <c r="G23" s="181">
        <v>8.4005979233015421E-3</v>
      </c>
      <c r="H23" s="178">
        <v>100.971265</v>
      </c>
      <c r="I23" s="178">
        <v>75.082445000000007</v>
      </c>
      <c r="J23" s="179">
        <v>-0.25639789696603277</v>
      </c>
      <c r="K23" s="180">
        <v>-25.888819999999996</v>
      </c>
      <c r="L23" s="181">
        <v>8.3355506410163708E-3</v>
      </c>
    </row>
    <row r="24" spans="1:12" x14ac:dyDescent="0.15">
      <c r="A24" s="2">
        <v>17</v>
      </c>
      <c r="B24" s="152" t="s">
        <v>159</v>
      </c>
      <c r="C24" s="187">
        <v>212.76265699999999</v>
      </c>
      <c r="D24" s="187">
        <v>340.10664300000002</v>
      </c>
      <c r="E24" s="184">
        <v>0.59852601859545329</v>
      </c>
      <c r="F24" s="188">
        <v>127.34398600000003</v>
      </c>
      <c r="G24" s="189">
        <v>7.8252720797777637E-3</v>
      </c>
      <c r="H24" s="187">
        <v>69.149002999999993</v>
      </c>
      <c r="I24" s="187">
        <v>95.548300999999995</v>
      </c>
      <c r="J24" s="184">
        <v>0.38177409441463683</v>
      </c>
      <c r="K24" s="188">
        <v>26.399298000000002</v>
      </c>
      <c r="L24" s="189">
        <v>1.0607642061317729E-2</v>
      </c>
    </row>
    <row r="25" spans="1:12" x14ac:dyDescent="0.15">
      <c r="A25" s="2">
        <v>18</v>
      </c>
      <c r="B25" s="156" t="s">
        <v>150</v>
      </c>
      <c r="C25" s="178">
        <v>50.043458000000001</v>
      </c>
      <c r="D25" s="178">
        <v>305.26470599999999</v>
      </c>
      <c r="E25" s="179">
        <v>5.0999922507353501</v>
      </c>
      <c r="F25" s="180">
        <v>255.221248</v>
      </c>
      <c r="G25" s="181">
        <v>7.0236187089217413E-3</v>
      </c>
      <c r="H25" s="178">
        <v>0.23618500000000001</v>
      </c>
      <c r="I25" s="178">
        <v>0.398287</v>
      </c>
      <c r="J25" s="179">
        <v>0.68633486461883697</v>
      </c>
      <c r="K25" s="180">
        <v>0.162102</v>
      </c>
      <c r="L25" s="181">
        <v>4.4217279527304779E-5</v>
      </c>
    </row>
    <row r="26" spans="1:12" x14ac:dyDescent="0.15">
      <c r="A26" s="2">
        <v>19</v>
      </c>
      <c r="B26" s="152" t="s">
        <v>32</v>
      </c>
      <c r="C26" s="187">
        <v>245.26567700000001</v>
      </c>
      <c r="D26" s="187">
        <v>292.67463700000002</v>
      </c>
      <c r="E26" s="184">
        <v>0.19329634941133644</v>
      </c>
      <c r="F26" s="188">
        <v>47.408960000000008</v>
      </c>
      <c r="G26" s="189">
        <v>6.733942757405042E-3</v>
      </c>
      <c r="H26" s="187">
        <v>74.779555999999999</v>
      </c>
      <c r="I26" s="187">
        <v>60.642355999999999</v>
      </c>
      <c r="J26" s="184">
        <v>-0.18905167075343432</v>
      </c>
      <c r="K26" s="188">
        <v>-14.1372</v>
      </c>
      <c r="L26" s="189">
        <v>6.7324316546769746E-3</v>
      </c>
    </row>
    <row r="27" spans="1:12" x14ac:dyDescent="0.15">
      <c r="A27" s="2">
        <v>20</v>
      </c>
      <c r="B27" s="156" t="s">
        <v>148</v>
      </c>
      <c r="C27" s="178">
        <v>203.46104600000001</v>
      </c>
      <c r="D27" s="178">
        <v>269.70835299999999</v>
      </c>
      <c r="E27" s="179">
        <v>0.32560191890490908</v>
      </c>
      <c r="F27" s="180">
        <v>66.247306999999978</v>
      </c>
      <c r="G27" s="181">
        <v>6.2055278479631023E-3</v>
      </c>
      <c r="H27" s="178">
        <v>35.022511999999999</v>
      </c>
      <c r="I27" s="178">
        <v>49.293343999999998</v>
      </c>
      <c r="J27" s="179">
        <v>0.40747596859985369</v>
      </c>
      <c r="K27" s="180">
        <v>14.270831999999999</v>
      </c>
      <c r="L27" s="181">
        <v>5.4724798210425939E-3</v>
      </c>
    </row>
    <row r="28" spans="1:12" x14ac:dyDescent="0.15">
      <c r="A28" s="2">
        <v>21</v>
      </c>
      <c r="B28" s="152" t="s">
        <v>167</v>
      </c>
      <c r="C28" s="187">
        <v>343.20630699999998</v>
      </c>
      <c r="D28" s="187">
        <v>240.54350400000001</v>
      </c>
      <c r="E28" s="184">
        <v>-0.29912854427817948</v>
      </c>
      <c r="F28" s="188">
        <v>-102.66280299999997</v>
      </c>
      <c r="G28" s="189">
        <v>5.5344945609401433E-3</v>
      </c>
      <c r="H28" s="187">
        <v>62.575091999999998</v>
      </c>
      <c r="I28" s="187">
        <v>39.525782</v>
      </c>
      <c r="J28" s="184">
        <v>-0.36834640211156222</v>
      </c>
      <c r="K28" s="188">
        <v>-23.049309999999998</v>
      </c>
      <c r="L28" s="189">
        <v>4.3880984095120146E-3</v>
      </c>
    </row>
    <row r="29" spans="1:12" x14ac:dyDescent="0.15">
      <c r="A29" s="2">
        <v>22</v>
      </c>
      <c r="B29" s="156" t="s">
        <v>34</v>
      </c>
      <c r="C29" s="178">
        <v>198.79986299999999</v>
      </c>
      <c r="D29" s="178">
        <v>236.80052599999999</v>
      </c>
      <c r="E29" s="179">
        <v>0.19115034802614539</v>
      </c>
      <c r="F29" s="180">
        <v>38.000663000000003</v>
      </c>
      <c r="G29" s="181">
        <v>5.4483750397797681E-3</v>
      </c>
      <c r="H29" s="178">
        <v>56.289484999999999</v>
      </c>
      <c r="I29" s="178">
        <v>43.918989000000003</v>
      </c>
      <c r="J29" s="179">
        <v>-0.21976566316071278</v>
      </c>
      <c r="K29" s="180">
        <v>-12.370495999999996</v>
      </c>
      <c r="L29" s="181">
        <v>4.8758262588777038E-3</v>
      </c>
    </row>
    <row r="30" spans="1:12" x14ac:dyDescent="0.15">
      <c r="A30" s="2">
        <v>23</v>
      </c>
      <c r="B30" s="152" t="s">
        <v>157</v>
      </c>
      <c r="C30" s="187">
        <v>77.746846000000005</v>
      </c>
      <c r="D30" s="187">
        <v>176.59936300000001</v>
      </c>
      <c r="E30" s="184">
        <v>1.2714665878536087</v>
      </c>
      <c r="F30" s="188">
        <v>98.852517000000006</v>
      </c>
      <c r="G30" s="189">
        <v>4.0632492573526077E-3</v>
      </c>
      <c r="H30" s="187">
        <v>3.9621879999999998</v>
      </c>
      <c r="I30" s="187">
        <v>79.638064</v>
      </c>
      <c r="J30" s="184">
        <v>19.099516731664426</v>
      </c>
      <c r="K30" s="188">
        <v>75.675876000000002</v>
      </c>
      <c r="L30" s="189">
        <v>8.8413092491127949E-3</v>
      </c>
    </row>
    <row r="31" spans="1:12" x14ac:dyDescent="0.15">
      <c r="A31" s="2">
        <v>24</v>
      </c>
      <c r="B31" s="156" t="s">
        <v>165</v>
      </c>
      <c r="C31" s="178">
        <v>120.639869</v>
      </c>
      <c r="D31" s="178">
        <v>152.033207</v>
      </c>
      <c r="E31" s="179">
        <v>0.26022357501067916</v>
      </c>
      <c r="F31" s="180">
        <v>31.393338</v>
      </c>
      <c r="G31" s="181">
        <v>3.4980240298810431E-3</v>
      </c>
      <c r="H31" s="178">
        <v>33.234180000000002</v>
      </c>
      <c r="I31" s="178">
        <v>17.164441</v>
      </c>
      <c r="J31" s="179">
        <v>-0.48353047976510932</v>
      </c>
      <c r="K31" s="180">
        <v>-16.069739000000002</v>
      </c>
      <c r="L31" s="181">
        <v>1.9055728297105623E-3</v>
      </c>
    </row>
    <row r="32" spans="1:12" x14ac:dyDescent="0.15">
      <c r="A32" s="2">
        <v>25</v>
      </c>
      <c r="B32" s="152" t="s">
        <v>33</v>
      </c>
      <c r="C32" s="187">
        <v>224.07211699999999</v>
      </c>
      <c r="D32" s="187">
        <v>149.405396</v>
      </c>
      <c r="E32" s="184">
        <v>-0.33322629339017673</v>
      </c>
      <c r="F32" s="188">
        <v>-74.666720999999995</v>
      </c>
      <c r="G32" s="189">
        <v>3.4375625938213162E-3</v>
      </c>
      <c r="H32" s="187">
        <v>42.065646000000001</v>
      </c>
      <c r="I32" s="187">
        <v>22.609221999999999</v>
      </c>
      <c r="J32" s="184">
        <v>-0.46252526348935663</v>
      </c>
      <c r="K32" s="188">
        <v>-19.456424000000002</v>
      </c>
      <c r="L32" s="189">
        <v>2.5100449903433671E-3</v>
      </c>
    </row>
    <row r="33" spans="1:12" x14ac:dyDescent="0.15">
      <c r="A33" s="2">
        <v>26</v>
      </c>
      <c r="B33" s="156" t="s">
        <v>153</v>
      </c>
      <c r="C33" s="178">
        <v>130.93143699999999</v>
      </c>
      <c r="D33" s="178">
        <v>129.933492</v>
      </c>
      <c r="E33" s="179">
        <v>-7.6218899209056223E-3</v>
      </c>
      <c r="F33" s="180">
        <v>-0.9979449999999872</v>
      </c>
      <c r="G33" s="181">
        <v>2.9895473908036177E-3</v>
      </c>
      <c r="H33" s="178">
        <v>36.739418999999998</v>
      </c>
      <c r="I33" s="178">
        <v>33.909368999999998</v>
      </c>
      <c r="J33" s="179">
        <v>-7.7030341715529027E-2</v>
      </c>
      <c r="K33" s="180">
        <v>-2.83005</v>
      </c>
      <c r="L33" s="181">
        <v>3.7645718983233779E-3</v>
      </c>
    </row>
    <row r="34" spans="1:12" x14ac:dyDescent="0.15">
      <c r="A34" s="2">
        <v>27</v>
      </c>
      <c r="B34" s="152" t="s">
        <v>277</v>
      </c>
      <c r="C34" s="187">
        <v>169.30345800000001</v>
      </c>
      <c r="D34" s="187">
        <v>128.35564299999999</v>
      </c>
      <c r="E34" s="184">
        <v>-0.24186047635246777</v>
      </c>
      <c r="F34" s="188">
        <v>-40.94781500000002</v>
      </c>
      <c r="G34" s="189">
        <v>2.9532437843321456E-3</v>
      </c>
      <c r="H34" s="187">
        <v>49.474947</v>
      </c>
      <c r="I34" s="187">
        <v>26.135072000000001</v>
      </c>
      <c r="J34" s="184">
        <v>-0.47175138964777463</v>
      </c>
      <c r="K34" s="188">
        <v>-23.339874999999999</v>
      </c>
      <c r="L34" s="189">
        <v>2.9014800485334352E-3</v>
      </c>
    </row>
    <row r="35" spans="1:12" x14ac:dyDescent="0.15">
      <c r="A35" s="2">
        <v>28</v>
      </c>
      <c r="B35" s="156" t="s">
        <v>279</v>
      </c>
      <c r="C35" s="178">
        <v>118.65028</v>
      </c>
      <c r="D35" s="178">
        <v>125.180004</v>
      </c>
      <c r="E35" s="179">
        <v>5.5033363595939244E-2</v>
      </c>
      <c r="F35" s="180">
        <v>6.5297240000000016</v>
      </c>
      <c r="G35" s="181">
        <v>2.880177763089646E-3</v>
      </c>
      <c r="H35" s="178">
        <v>27.029021</v>
      </c>
      <c r="I35" s="178">
        <v>27.12989</v>
      </c>
      <c r="J35" s="179">
        <v>3.731877673260886E-3</v>
      </c>
      <c r="K35" s="180">
        <v>0.10086899999999943</v>
      </c>
      <c r="L35" s="181">
        <v>3.0119233860885007E-3</v>
      </c>
    </row>
    <row r="36" spans="1:12" x14ac:dyDescent="0.15">
      <c r="A36" s="2">
        <v>29</v>
      </c>
      <c r="B36" s="152" t="s">
        <v>35</v>
      </c>
      <c r="C36" s="187">
        <v>89.833377999999996</v>
      </c>
      <c r="D36" s="187">
        <v>117.50953699999999</v>
      </c>
      <c r="E36" s="184">
        <v>0.30808324941315246</v>
      </c>
      <c r="F36" s="188">
        <v>27.676158999999998</v>
      </c>
      <c r="G36" s="189">
        <v>2.7036934382775701E-3</v>
      </c>
      <c r="H36" s="187">
        <v>26.156860999999999</v>
      </c>
      <c r="I36" s="187">
        <v>25.854042</v>
      </c>
      <c r="J36" s="184">
        <v>-1.1577039003265677E-2</v>
      </c>
      <c r="K36" s="188">
        <v>-0.30281899999999951</v>
      </c>
      <c r="L36" s="189">
        <v>2.8702804812225299E-3</v>
      </c>
    </row>
    <row r="37" spans="1:12" x14ac:dyDescent="0.15">
      <c r="A37" s="2">
        <v>30</v>
      </c>
      <c r="B37" s="156" t="s">
        <v>152</v>
      </c>
      <c r="C37" s="178">
        <v>69.012579000000002</v>
      </c>
      <c r="D37" s="178">
        <v>109.933725</v>
      </c>
      <c r="E37" s="179">
        <v>0.59295198923083281</v>
      </c>
      <c r="F37" s="180">
        <v>40.921145999999993</v>
      </c>
      <c r="G37" s="181">
        <v>2.529386963101649E-3</v>
      </c>
      <c r="H37" s="178">
        <v>19.054859</v>
      </c>
      <c r="I37" s="178">
        <v>5.2247870000000001</v>
      </c>
      <c r="J37" s="179">
        <v>-0.72580290413064719</v>
      </c>
      <c r="K37" s="180">
        <v>-13.830072000000001</v>
      </c>
      <c r="L37" s="181">
        <v>5.800487267965767E-4</v>
      </c>
    </row>
    <row r="38" spans="1:12" s="78" customFormat="1" ht="11.25" thickBot="1" x14ac:dyDescent="0.2">
      <c r="A38" s="79"/>
      <c r="B38" s="194" t="s">
        <v>19</v>
      </c>
      <c r="C38" s="195">
        <v>35868.263084999999</v>
      </c>
      <c r="D38" s="195">
        <v>43462.596511999996</v>
      </c>
      <c r="E38" s="196">
        <v>0.21172849683306594</v>
      </c>
      <c r="F38" s="195">
        <v>7594.3334269999978</v>
      </c>
      <c r="G38" s="196">
        <v>1</v>
      </c>
      <c r="H38" s="195">
        <v>8563.3722419999995</v>
      </c>
      <c r="I38" s="195">
        <v>9007.4967130000005</v>
      </c>
      <c r="J38" s="196">
        <v>5.1863268166919552E-2</v>
      </c>
      <c r="K38" s="195">
        <v>444.12447100000099</v>
      </c>
      <c r="L38" s="196">
        <v>1</v>
      </c>
    </row>
    <row r="40" spans="1:12" ht="12" x14ac:dyDescent="0.2">
      <c r="B40" s="238" t="s">
        <v>82</v>
      </c>
      <c r="C40" s="238"/>
      <c r="D40" s="238"/>
      <c r="E40" s="238"/>
      <c r="F40" s="238"/>
      <c r="G40" s="238"/>
    </row>
    <row r="41" spans="1:12" ht="12" x14ac:dyDescent="0.2">
      <c r="B41" s="233" t="s">
        <v>88</v>
      </c>
      <c r="C41" s="233"/>
      <c r="D41" s="233"/>
      <c r="E41" s="233"/>
      <c r="F41" s="233"/>
      <c r="G41" s="233"/>
      <c r="H41" s="233"/>
      <c r="I41" s="233"/>
      <c r="J41" s="233"/>
      <c r="K41" s="233"/>
      <c r="L41" s="233"/>
    </row>
  </sheetData>
  <mergeCells count="7">
    <mergeCell ref="B2:G2"/>
    <mergeCell ref="B3:G3"/>
    <mergeCell ref="B40:G40"/>
    <mergeCell ref="B41:L41"/>
    <mergeCell ref="B6:B7"/>
    <mergeCell ref="C6:G6"/>
    <mergeCell ref="H6:L6"/>
  </mergeCells>
  <pageMargins left="0" right="0" top="0" bottom="0" header="0" footer="0"/>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E4DD-3396-44A1-BE01-B3E12BA97919}">
  <sheetPr>
    <tabColor rgb="FFFF1D3D"/>
    <pageSetUpPr fitToPage="1"/>
  </sheetPr>
  <dimension ref="A2:L41"/>
  <sheetViews>
    <sheetView showGridLines="0" workbookViewId="0">
      <selection activeCell="A2" sqref="A2"/>
    </sheetView>
  </sheetViews>
  <sheetFormatPr baseColWidth="10" defaultColWidth="11.42578125" defaultRowHeight="10.5" x14ac:dyDescent="0.15"/>
  <cols>
    <col min="1" max="1" width="11.42578125" style="3"/>
    <col min="2" max="2" width="51.140625" style="3" customWidth="1"/>
    <col min="3" max="7" width="11.42578125" style="3"/>
    <col min="8" max="8" width="11.42578125" style="3" customWidth="1"/>
    <col min="9" max="16384" width="11.42578125" style="3"/>
  </cols>
  <sheetData>
    <row r="2" spans="1:12" x14ac:dyDescent="0.15">
      <c r="A2" s="79" t="s">
        <v>143</v>
      </c>
      <c r="B2" s="268" t="s">
        <v>173</v>
      </c>
      <c r="C2" s="268"/>
      <c r="D2" s="268"/>
      <c r="E2" s="268"/>
      <c r="F2" s="268"/>
      <c r="G2" s="268"/>
    </row>
    <row r="3" spans="1:12" x14ac:dyDescent="0.15">
      <c r="A3" s="79"/>
      <c r="B3" s="268" t="s">
        <v>76</v>
      </c>
      <c r="C3" s="268"/>
      <c r="D3" s="268"/>
      <c r="E3" s="268"/>
      <c r="F3" s="268"/>
      <c r="G3" s="268"/>
    </row>
    <row r="6" spans="1:12" ht="12.75" customHeight="1" x14ac:dyDescent="0.15">
      <c r="B6" s="264" t="s">
        <v>285</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2">
        <v>1</v>
      </c>
      <c r="B8" s="168" t="s">
        <v>21</v>
      </c>
      <c r="C8" s="216">
        <v>6888.0059499999998</v>
      </c>
      <c r="D8" s="216">
        <v>6703.024864</v>
      </c>
      <c r="E8" s="171">
        <v>-2.6855535163990307E-2</v>
      </c>
      <c r="F8" s="217">
        <v>-184.98108599999978</v>
      </c>
      <c r="G8" s="171">
        <v>0.25961577820008741</v>
      </c>
      <c r="H8" s="216">
        <v>1547.9617860000001</v>
      </c>
      <c r="I8" s="216">
        <v>1351.814492</v>
      </c>
      <c r="J8" s="171">
        <v>-0.12671326629247948</v>
      </c>
      <c r="K8" s="217">
        <v>-196.1472940000001</v>
      </c>
      <c r="L8" s="171">
        <v>0.23791920067625663</v>
      </c>
    </row>
    <row r="9" spans="1:12" x14ac:dyDescent="0.15">
      <c r="A9" s="2">
        <v>2</v>
      </c>
      <c r="B9" s="165" t="s">
        <v>22</v>
      </c>
      <c r="C9" s="191">
        <v>5483.1049059999996</v>
      </c>
      <c r="D9" s="191">
        <v>5045.4452090000004</v>
      </c>
      <c r="E9" s="172">
        <v>-7.9819683282200349E-2</v>
      </c>
      <c r="F9" s="192">
        <v>-437.65969699999914</v>
      </c>
      <c r="G9" s="172">
        <v>0.19541583253486167</v>
      </c>
      <c r="H9" s="191">
        <v>1600.2306530000001</v>
      </c>
      <c r="I9" s="191">
        <v>1398.1669059999999</v>
      </c>
      <c r="J9" s="172">
        <v>-0.12627163879231107</v>
      </c>
      <c r="K9" s="192">
        <v>-202.06374700000015</v>
      </c>
      <c r="L9" s="172">
        <v>0.24607722039979049</v>
      </c>
    </row>
    <row r="10" spans="1:12" x14ac:dyDescent="0.15">
      <c r="A10" s="2">
        <v>3</v>
      </c>
      <c r="B10" s="168" t="s">
        <v>149</v>
      </c>
      <c r="C10" s="216">
        <v>2165.9672289999999</v>
      </c>
      <c r="D10" s="216">
        <v>2235.378322</v>
      </c>
      <c r="E10" s="171">
        <v>3.2046234158420894E-2</v>
      </c>
      <c r="F10" s="217">
        <v>69.411093000000164</v>
      </c>
      <c r="G10" s="218">
        <v>8.6578745329510931E-2</v>
      </c>
      <c r="H10" s="216">
        <v>597.80762500000003</v>
      </c>
      <c r="I10" s="216">
        <v>428.230074</v>
      </c>
      <c r="J10" s="171">
        <v>-0.28366575451425535</v>
      </c>
      <c r="K10" s="217">
        <v>-169.57755100000003</v>
      </c>
      <c r="L10" s="218">
        <v>7.536844553343805E-2</v>
      </c>
    </row>
    <row r="11" spans="1:12" x14ac:dyDescent="0.15">
      <c r="A11" s="2">
        <v>4</v>
      </c>
      <c r="B11" s="165" t="s">
        <v>147</v>
      </c>
      <c r="C11" s="191">
        <v>2509.4086619999998</v>
      </c>
      <c r="D11" s="191">
        <v>2127.9558649999999</v>
      </c>
      <c r="E11" s="172">
        <v>-0.15200903813569444</v>
      </c>
      <c r="F11" s="192">
        <v>-381.45279699999992</v>
      </c>
      <c r="G11" s="193">
        <v>8.2418151368417056E-2</v>
      </c>
      <c r="H11" s="191">
        <v>595.11310700000001</v>
      </c>
      <c r="I11" s="191">
        <v>416.01052299999998</v>
      </c>
      <c r="J11" s="172">
        <v>-0.30095553583564416</v>
      </c>
      <c r="K11" s="192">
        <v>-179.10258400000004</v>
      </c>
      <c r="L11" s="193">
        <v>7.3217805912581882E-2</v>
      </c>
    </row>
    <row r="12" spans="1:12" x14ac:dyDescent="0.15">
      <c r="A12" s="2">
        <v>5</v>
      </c>
      <c r="B12" s="168" t="s">
        <v>146</v>
      </c>
      <c r="C12" s="216">
        <v>866.888597</v>
      </c>
      <c r="D12" s="216">
        <v>847.62391500000001</v>
      </c>
      <c r="E12" s="171">
        <v>-2.2222788564376539E-2</v>
      </c>
      <c r="F12" s="217">
        <v>-19.264681999999993</v>
      </c>
      <c r="G12" s="218">
        <v>3.2829438466742016E-2</v>
      </c>
      <c r="H12" s="216">
        <v>233.33645999999999</v>
      </c>
      <c r="I12" s="216">
        <v>161.374154</v>
      </c>
      <c r="J12" s="219">
        <v>-0.30840575022008987</v>
      </c>
      <c r="K12" s="217">
        <v>-71.962305999999984</v>
      </c>
      <c r="L12" s="218">
        <v>2.8401833207664078E-2</v>
      </c>
    </row>
    <row r="13" spans="1:12" x14ac:dyDescent="0.15">
      <c r="A13" s="2">
        <v>6</v>
      </c>
      <c r="B13" s="165" t="s">
        <v>163</v>
      </c>
      <c r="C13" s="191">
        <v>691.91631299999995</v>
      </c>
      <c r="D13" s="191">
        <v>646.76702</v>
      </c>
      <c r="E13" s="172">
        <v>-6.5252534376942672E-2</v>
      </c>
      <c r="F13" s="192">
        <v>-45.149292999999943</v>
      </c>
      <c r="G13" s="193">
        <v>2.5050022432894784E-2</v>
      </c>
      <c r="H13" s="191">
        <v>176.353487</v>
      </c>
      <c r="I13" s="191">
        <v>144.80594199999999</v>
      </c>
      <c r="J13" s="172">
        <v>-0.178888127117101</v>
      </c>
      <c r="K13" s="192">
        <v>-31.547545000000014</v>
      </c>
      <c r="L13" s="193">
        <v>2.5485829733072854E-2</v>
      </c>
    </row>
    <row r="14" spans="1:12" x14ac:dyDescent="0.15">
      <c r="A14" s="2">
        <v>7</v>
      </c>
      <c r="B14" s="168" t="s">
        <v>156</v>
      </c>
      <c r="C14" s="216">
        <v>623.97952499999997</v>
      </c>
      <c r="D14" s="216">
        <v>592.64823100000001</v>
      </c>
      <c r="E14" s="171">
        <v>-5.0212054634324654E-2</v>
      </c>
      <c r="F14" s="217">
        <v>-31.331293999999957</v>
      </c>
      <c r="G14" s="218">
        <v>2.2953940170550767E-2</v>
      </c>
      <c r="H14" s="216">
        <v>185.08553499999999</v>
      </c>
      <c r="I14" s="216">
        <v>104.278871</v>
      </c>
      <c r="J14" s="171">
        <v>-0.43659091997653954</v>
      </c>
      <c r="K14" s="217">
        <v>-80.806663999999998</v>
      </c>
      <c r="L14" s="218">
        <v>1.8353069731510525E-2</v>
      </c>
    </row>
    <row r="15" spans="1:12" x14ac:dyDescent="0.15">
      <c r="A15" s="2">
        <v>8</v>
      </c>
      <c r="B15" s="165" t="s">
        <v>24</v>
      </c>
      <c r="C15" s="191">
        <v>537.46970899999997</v>
      </c>
      <c r="D15" s="191">
        <v>553.56353100000001</v>
      </c>
      <c r="E15" s="172">
        <v>2.994368190524388E-2</v>
      </c>
      <c r="F15" s="192">
        <v>16.093822000000046</v>
      </c>
      <c r="G15" s="193">
        <v>2.1440145277634052E-2</v>
      </c>
      <c r="H15" s="191">
        <v>138.878604</v>
      </c>
      <c r="I15" s="191">
        <v>116.43031000000001</v>
      </c>
      <c r="J15" s="172">
        <v>-0.1616396864127464</v>
      </c>
      <c r="K15" s="192">
        <v>-22.44829399999999</v>
      </c>
      <c r="L15" s="193">
        <v>2.0491721647920291E-2</v>
      </c>
    </row>
    <row r="16" spans="1:12" x14ac:dyDescent="0.15">
      <c r="A16" s="2">
        <v>9</v>
      </c>
      <c r="B16" s="168" t="s">
        <v>159</v>
      </c>
      <c r="C16" s="216">
        <v>432.23657600000001</v>
      </c>
      <c r="D16" s="216">
        <v>493.65642100000002</v>
      </c>
      <c r="E16" s="171">
        <v>0.1420977501913212</v>
      </c>
      <c r="F16" s="217">
        <v>61.419845000000009</v>
      </c>
      <c r="G16" s="218">
        <v>1.9119874758290169E-2</v>
      </c>
      <c r="H16" s="216">
        <v>109.755112</v>
      </c>
      <c r="I16" s="216">
        <v>107.488601</v>
      </c>
      <c r="J16" s="171">
        <v>-2.0650618988935943E-2</v>
      </c>
      <c r="K16" s="217">
        <v>-2.2665109999999942</v>
      </c>
      <c r="L16" s="218">
        <v>1.8917981855552619E-2</v>
      </c>
    </row>
    <row r="17" spans="1:12" x14ac:dyDescent="0.15">
      <c r="A17" s="2">
        <v>10</v>
      </c>
      <c r="B17" s="165" t="s">
        <v>160</v>
      </c>
      <c r="C17" s="191">
        <v>530.18458399999997</v>
      </c>
      <c r="D17" s="191">
        <v>447.74754999999999</v>
      </c>
      <c r="E17" s="172">
        <v>-0.1554874217165092</v>
      </c>
      <c r="F17" s="192">
        <v>-82.437033999999983</v>
      </c>
      <c r="G17" s="193">
        <v>1.734177195951284E-2</v>
      </c>
      <c r="H17" s="191">
        <v>138.120091</v>
      </c>
      <c r="I17" s="191">
        <v>111.543887</v>
      </c>
      <c r="J17" s="172">
        <v>-0.19241374522407462</v>
      </c>
      <c r="K17" s="192">
        <v>-26.576204000000004</v>
      </c>
      <c r="L17" s="193">
        <v>1.9631711741822853E-2</v>
      </c>
    </row>
    <row r="18" spans="1:12" x14ac:dyDescent="0.15">
      <c r="A18" s="2">
        <v>11</v>
      </c>
      <c r="B18" s="168" t="s">
        <v>279</v>
      </c>
      <c r="C18" s="216">
        <v>557.67160799999999</v>
      </c>
      <c r="D18" s="216">
        <v>437.08356800000001</v>
      </c>
      <c r="E18" s="171">
        <v>-0.21623485626688022</v>
      </c>
      <c r="F18" s="217">
        <v>-120.58803999999998</v>
      </c>
      <c r="G18" s="218">
        <v>1.6928743805535561E-2</v>
      </c>
      <c r="H18" s="216">
        <v>125.890107</v>
      </c>
      <c r="I18" s="216">
        <v>90.491647</v>
      </c>
      <c r="J18" s="171">
        <v>-0.28118539926254893</v>
      </c>
      <c r="K18" s="217">
        <v>-35.39846</v>
      </c>
      <c r="L18" s="218">
        <v>1.5926519836508734E-2</v>
      </c>
    </row>
    <row r="19" spans="1:12" x14ac:dyDescent="0.15">
      <c r="A19" s="2">
        <v>12</v>
      </c>
      <c r="B19" s="165" t="s">
        <v>26</v>
      </c>
      <c r="C19" s="191">
        <v>471.29864800000001</v>
      </c>
      <c r="D19" s="191">
        <v>427.27390600000001</v>
      </c>
      <c r="E19" s="172">
        <v>-9.3411560136705485E-2</v>
      </c>
      <c r="F19" s="192">
        <v>-44.024742000000003</v>
      </c>
      <c r="G19" s="193">
        <v>1.6548804437014394E-2</v>
      </c>
      <c r="H19" s="191">
        <v>136.35231200000001</v>
      </c>
      <c r="I19" s="191">
        <v>75.098482000000004</v>
      </c>
      <c r="J19" s="172">
        <v>-0.44923205995949667</v>
      </c>
      <c r="K19" s="192">
        <v>-61.253830000000008</v>
      </c>
      <c r="L19" s="193">
        <v>1.3217324503605224E-2</v>
      </c>
    </row>
    <row r="20" spans="1:12" x14ac:dyDescent="0.15">
      <c r="A20" s="2">
        <v>13</v>
      </c>
      <c r="B20" s="168" t="s">
        <v>34</v>
      </c>
      <c r="C20" s="216">
        <v>266.39720899999998</v>
      </c>
      <c r="D20" s="216">
        <v>421.570897</v>
      </c>
      <c r="E20" s="171">
        <v>0.58248991640148917</v>
      </c>
      <c r="F20" s="217">
        <v>155.17368800000003</v>
      </c>
      <c r="G20" s="218">
        <v>1.6327920410823631E-2</v>
      </c>
      <c r="H20" s="216">
        <v>74.025174000000007</v>
      </c>
      <c r="I20" s="216">
        <v>98.642987000000005</v>
      </c>
      <c r="J20" s="171">
        <v>0.33256001532667789</v>
      </c>
      <c r="K20" s="217">
        <v>24.617812999999998</v>
      </c>
      <c r="L20" s="218">
        <v>1.7361154772528045E-2</v>
      </c>
    </row>
    <row r="21" spans="1:12" x14ac:dyDescent="0.15">
      <c r="A21" s="2">
        <v>14</v>
      </c>
      <c r="B21" s="165" t="s">
        <v>29</v>
      </c>
      <c r="C21" s="191">
        <v>444.56670400000002</v>
      </c>
      <c r="D21" s="191">
        <v>390.68959999999998</v>
      </c>
      <c r="E21" s="172">
        <v>-0.12119014652973203</v>
      </c>
      <c r="F21" s="192">
        <v>-53.877104000000031</v>
      </c>
      <c r="G21" s="193">
        <v>1.5131852648112284E-2</v>
      </c>
      <c r="H21" s="191">
        <v>103.70796</v>
      </c>
      <c r="I21" s="191">
        <v>105.816772</v>
      </c>
      <c r="J21" s="172">
        <v>2.0334138286010051E-2</v>
      </c>
      <c r="K21" s="192">
        <v>2.1088120000000004</v>
      </c>
      <c r="L21" s="193">
        <v>1.8623740136957855E-2</v>
      </c>
    </row>
    <row r="22" spans="1:12" x14ac:dyDescent="0.15">
      <c r="A22" s="2">
        <v>15</v>
      </c>
      <c r="B22" s="168" t="s">
        <v>162</v>
      </c>
      <c r="C22" s="216">
        <v>274.047235</v>
      </c>
      <c r="D22" s="216">
        <v>359.95828699999998</v>
      </c>
      <c r="E22" s="171">
        <v>0.31348994271005859</v>
      </c>
      <c r="F22" s="217">
        <v>85.911051999999984</v>
      </c>
      <c r="G22" s="218">
        <v>1.3941593936339517E-2</v>
      </c>
      <c r="H22" s="216">
        <v>83.334370000000007</v>
      </c>
      <c r="I22" s="216">
        <v>54.431964999999998</v>
      </c>
      <c r="J22" s="171">
        <v>-0.34682454550265407</v>
      </c>
      <c r="K22" s="217">
        <v>-28.902405000000009</v>
      </c>
      <c r="L22" s="218">
        <v>9.5800198035145626E-3</v>
      </c>
    </row>
    <row r="23" spans="1:12" x14ac:dyDescent="0.15">
      <c r="A23" s="2">
        <v>16</v>
      </c>
      <c r="B23" s="165" t="s">
        <v>151</v>
      </c>
      <c r="C23" s="191">
        <v>322.15375499999999</v>
      </c>
      <c r="D23" s="191">
        <v>324.48640999999998</v>
      </c>
      <c r="E23" s="172">
        <v>7.2408126982719256E-3</v>
      </c>
      <c r="F23" s="192">
        <v>2.3326549999999884</v>
      </c>
      <c r="G23" s="193">
        <v>1.2567727788082784E-2</v>
      </c>
      <c r="H23" s="191">
        <v>59.069107000000002</v>
      </c>
      <c r="I23" s="191">
        <v>88.880623999999997</v>
      </c>
      <c r="J23" s="172">
        <v>0.50468880458951237</v>
      </c>
      <c r="K23" s="192">
        <v>29.811516999999995</v>
      </c>
      <c r="L23" s="193">
        <v>1.5642979967170609E-2</v>
      </c>
    </row>
    <row r="24" spans="1:12" x14ac:dyDescent="0.15">
      <c r="A24" s="2">
        <v>17</v>
      </c>
      <c r="B24" s="168" t="s">
        <v>158</v>
      </c>
      <c r="C24" s="216">
        <v>319.19687599999997</v>
      </c>
      <c r="D24" s="216">
        <v>271.07658199999997</v>
      </c>
      <c r="E24" s="171">
        <v>-0.15075427617906889</v>
      </c>
      <c r="F24" s="217">
        <v>-48.120294000000001</v>
      </c>
      <c r="G24" s="218">
        <v>1.0499104391767598E-2</v>
      </c>
      <c r="H24" s="216">
        <v>85.614529000000005</v>
      </c>
      <c r="I24" s="216">
        <v>59.133910999999998</v>
      </c>
      <c r="J24" s="171">
        <v>-0.30930051603741238</v>
      </c>
      <c r="K24" s="217">
        <v>-26.480618000000007</v>
      </c>
      <c r="L24" s="218">
        <v>1.0407561778070434E-2</v>
      </c>
    </row>
    <row r="25" spans="1:12" x14ac:dyDescent="0.15">
      <c r="A25" s="2">
        <v>18</v>
      </c>
      <c r="B25" s="165" t="s">
        <v>28</v>
      </c>
      <c r="C25" s="191">
        <v>227.02368999999999</v>
      </c>
      <c r="D25" s="191">
        <v>228.55013</v>
      </c>
      <c r="E25" s="172">
        <v>6.7237035923430888E-3</v>
      </c>
      <c r="F25" s="192">
        <v>1.526440000000008</v>
      </c>
      <c r="G25" s="193">
        <v>8.8520065286276026E-3</v>
      </c>
      <c r="H25" s="191">
        <v>57.365152999999999</v>
      </c>
      <c r="I25" s="191">
        <v>52.104390000000002</v>
      </c>
      <c r="J25" s="172">
        <v>-9.1706597557579927E-2</v>
      </c>
      <c r="K25" s="192">
        <v>-5.2607629999999972</v>
      </c>
      <c r="L25" s="193">
        <v>9.1703668616417971E-3</v>
      </c>
    </row>
    <row r="26" spans="1:12" x14ac:dyDescent="0.15">
      <c r="A26" s="2">
        <v>19</v>
      </c>
      <c r="B26" s="168" t="s">
        <v>33</v>
      </c>
      <c r="C26" s="216">
        <v>209.036813</v>
      </c>
      <c r="D26" s="216">
        <v>226.54425699999999</v>
      </c>
      <c r="E26" s="171">
        <v>8.3752922505568428E-2</v>
      </c>
      <c r="F26" s="217">
        <v>17.507443999999992</v>
      </c>
      <c r="G26" s="218">
        <v>8.7743167854994857E-3</v>
      </c>
      <c r="H26" s="216">
        <v>58.000712999999998</v>
      </c>
      <c r="I26" s="216">
        <v>74.841660000000005</v>
      </c>
      <c r="J26" s="171">
        <v>0.290357585776575</v>
      </c>
      <c r="K26" s="217">
        <v>16.840947000000007</v>
      </c>
      <c r="L26" s="218">
        <v>1.3172123860086692E-2</v>
      </c>
    </row>
    <row r="27" spans="1:12" x14ac:dyDescent="0.15">
      <c r="A27" s="2">
        <v>20</v>
      </c>
      <c r="B27" s="165" t="s">
        <v>32</v>
      </c>
      <c r="C27" s="191">
        <v>164.77061699999999</v>
      </c>
      <c r="D27" s="191">
        <v>177.36024900000001</v>
      </c>
      <c r="E27" s="172">
        <v>7.6407021040650891E-2</v>
      </c>
      <c r="F27" s="192">
        <v>12.589632000000023</v>
      </c>
      <c r="G27" s="193">
        <v>6.8693642049865271E-3</v>
      </c>
      <c r="H27" s="191">
        <v>44.333610999999998</v>
      </c>
      <c r="I27" s="191">
        <v>32.964506</v>
      </c>
      <c r="J27" s="172">
        <v>-0.25644437129202036</v>
      </c>
      <c r="K27" s="192">
        <v>-11.369104999999998</v>
      </c>
      <c r="L27" s="193">
        <v>5.8017494002480822E-3</v>
      </c>
    </row>
    <row r="28" spans="1:12" x14ac:dyDescent="0.15">
      <c r="A28" s="2">
        <v>21</v>
      </c>
      <c r="B28" s="168" t="s">
        <v>40</v>
      </c>
      <c r="C28" s="216">
        <v>151.83712299999999</v>
      </c>
      <c r="D28" s="216">
        <v>165.60010199999999</v>
      </c>
      <c r="E28" s="171">
        <v>9.0643043862205008E-2</v>
      </c>
      <c r="F28" s="217">
        <v>13.762979000000001</v>
      </c>
      <c r="G28" s="218">
        <v>6.4138803335854451E-3</v>
      </c>
      <c r="H28" s="216">
        <v>45.829210000000003</v>
      </c>
      <c r="I28" s="216">
        <v>54.910322999999998</v>
      </c>
      <c r="J28" s="171">
        <v>0.19815120094804151</v>
      </c>
      <c r="K28" s="217">
        <v>9.0811129999999949</v>
      </c>
      <c r="L28" s="218">
        <v>9.6642107584648303E-3</v>
      </c>
    </row>
    <row r="29" spans="1:12" x14ac:dyDescent="0.15">
      <c r="A29" s="2">
        <v>22</v>
      </c>
      <c r="B29" s="165" t="s">
        <v>165</v>
      </c>
      <c r="C29" s="191">
        <v>169.50258600000001</v>
      </c>
      <c r="D29" s="191">
        <v>157.14444499999999</v>
      </c>
      <c r="E29" s="172">
        <v>-7.2908274095594083E-2</v>
      </c>
      <c r="F29" s="192">
        <v>-12.358141000000018</v>
      </c>
      <c r="G29" s="193">
        <v>6.0863831190013373E-3</v>
      </c>
      <c r="H29" s="191">
        <v>47.425936</v>
      </c>
      <c r="I29" s="191">
        <v>32.477544999999999</v>
      </c>
      <c r="J29" s="172">
        <v>-0.31519443285210014</v>
      </c>
      <c r="K29" s="192">
        <v>-14.948391000000001</v>
      </c>
      <c r="L29" s="193">
        <v>5.7160443182518832E-3</v>
      </c>
    </row>
    <row r="30" spans="1:12" x14ac:dyDescent="0.15">
      <c r="A30" s="2">
        <v>23</v>
      </c>
      <c r="B30" s="168" t="s">
        <v>161</v>
      </c>
      <c r="C30" s="216">
        <v>159.88321999999999</v>
      </c>
      <c r="D30" s="216">
        <v>151.35224299999999</v>
      </c>
      <c r="E30" s="171">
        <v>-5.3357550592238567E-2</v>
      </c>
      <c r="F30" s="217">
        <v>-8.5309770000000071</v>
      </c>
      <c r="G30" s="218">
        <v>5.8620445464565313E-3</v>
      </c>
      <c r="H30" s="216">
        <v>43.089475999999998</v>
      </c>
      <c r="I30" s="216">
        <v>24.264344999999999</v>
      </c>
      <c r="J30" s="171">
        <v>-0.43688465833281431</v>
      </c>
      <c r="K30" s="217">
        <v>-18.825130999999999</v>
      </c>
      <c r="L30" s="218">
        <v>4.2705220290928233E-3</v>
      </c>
    </row>
    <row r="31" spans="1:12" x14ac:dyDescent="0.15">
      <c r="A31" s="2">
        <v>24</v>
      </c>
      <c r="B31" s="165" t="s">
        <v>39</v>
      </c>
      <c r="C31" s="191">
        <v>68.217350999999994</v>
      </c>
      <c r="D31" s="191">
        <v>151.187568</v>
      </c>
      <c r="E31" s="172">
        <v>1.2162626631456273</v>
      </c>
      <c r="F31" s="192">
        <v>82.970217000000005</v>
      </c>
      <c r="G31" s="193">
        <v>5.8556664963757823E-3</v>
      </c>
      <c r="H31" s="191">
        <v>21.018910000000002</v>
      </c>
      <c r="I31" s="191">
        <v>12.63218</v>
      </c>
      <c r="J31" s="172">
        <v>-0.39900879731632144</v>
      </c>
      <c r="K31" s="192">
        <v>-8.3867300000000018</v>
      </c>
      <c r="L31" s="193">
        <v>2.2232622790957588E-3</v>
      </c>
    </row>
    <row r="32" spans="1:12" x14ac:dyDescent="0.15">
      <c r="A32" s="2">
        <v>25</v>
      </c>
      <c r="B32" s="168" t="s">
        <v>278</v>
      </c>
      <c r="C32" s="216">
        <v>145.86444399999999</v>
      </c>
      <c r="D32" s="216">
        <v>123.277199</v>
      </c>
      <c r="E32" s="171">
        <v>-0.15485093132086392</v>
      </c>
      <c r="F32" s="217">
        <v>-22.587244999999996</v>
      </c>
      <c r="G32" s="218">
        <v>4.7746661547684276E-3</v>
      </c>
      <c r="H32" s="216">
        <v>42.334203000000002</v>
      </c>
      <c r="I32" s="216">
        <v>27.904744000000001</v>
      </c>
      <c r="J32" s="171">
        <v>-0.34084636009327962</v>
      </c>
      <c r="K32" s="217">
        <v>-14.429459000000001</v>
      </c>
      <c r="L32" s="218">
        <v>4.9112318493738771E-3</v>
      </c>
    </row>
    <row r="33" spans="1:12" x14ac:dyDescent="0.15">
      <c r="A33" s="2">
        <v>26</v>
      </c>
      <c r="B33" s="165" t="s">
        <v>166</v>
      </c>
      <c r="C33" s="191">
        <v>120.48305000000001</v>
      </c>
      <c r="D33" s="191">
        <v>119.97295099999999</v>
      </c>
      <c r="E33" s="172">
        <v>-4.2337822623182975E-3</v>
      </c>
      <c r="F33" s="192">
        <v>-0.51009900000001096</v>
      </c>
      <c r="G33" s="193">
        <v>4.6466888708867476E-3</v>
      </c>
      <c r="H33" s="191">
        <v>33.175452999999997</v>
      </c>
      <c r="I33" s="191">
        <v>21.695043999999999</v>
      </c>
      <c r="J33" s="172">
        <v>-0.34605131088940966</v>
      </c>
      <c r="K33" s="192">
        <v>-11.480408999999998</v>
      </c>
      <c r="L33" s="193">
        <v>3.8183253380273847E-3</v>
      </c>
    </row>
    <row r="34" spans="1:12" x14ac:dyDescent="0.15">
      <c r="A34" s="2">
        <v>27</v>
      </c>
      <c r="B34" s="168" t="s">
        <v>157</v>
      </c>
      <c r="C34" s="216">
        <v>131.334135</v>
      </c>
      <c r="D34" s="216">
        <v>118.192193</v>
      </c>
      <c r="E34" s="171">
        <v>-0.10006493742087696</v>
      </c>
      <c r="F34" s="217">
        <v>-13.141942</v>
      </c>
      <c r="G34" s="218">
        <v>4.5777180877946281E-3</v>
      </c>
      <c r="H34" s="216">
        <v>30.374255000000002</v>
      </c>
      <c r="I34" s="216">
        <v>25.175229999999999</v>
      </c>
      <c r="J34" s="171">
        <v>-0.17116551500604715</v>
      </c>
      <c r="K34" s="217">
        <v>-5.1990250000000024</v>
      </c>
      <c r="L34" s="218">
        <v>4.4308376880760033E-3</v>
      </c>
    </row>
    <row r="35" spans="1:12" x14ac:dyDescent="0.15">
      <c r="A35" s="2">
        <v>28</v>
      </c>
      <c r="B35" s="165" t="s">
        <v>148</v>
      </c>
      <c r="C35" s="191">
        <v>150.56460200000001</v>
      </c>
      <c r="D35" s="191">
        <v>118.09227300000001</v>
      </c>
      <c r="E35" s="172">
        <v>-0.21567040704560825</v>
      </c>
      <c r="F35" s="192">
        <v>-32.472329000000002</v>
      </c>
      <c r="G35" s="193">
        <v>4.5738480725277791E-3</v>
      </c>
      <c r="H35" s="191">
        <v>44.809742999999997</v>
      </c>
      <c r="I35" s="191">
        <v>25.122183</v>
      </c>
      <c r="J35" s="172">
        <v>-0.43935891352914025</v>
      </c>
      <c r="K35" s="192">
        <v>-19.687559999999998</v>
      </c>
      <c r="L35" s="193">
        <v>4.4215014219588962E-3</v>
      </c>
    </row>
    <row r="36" spans="1:12" x14ac:dyDescent="0.15">
      <c r="A36" s="2">
        <v>29</v>
      </c>
      <c r="B36" s="168" t="s">
        <v>154</v>
      </c>
      <c r="C36" s="216">
        <v>96.863028</v>
      </c>
      <c r="D36" s="216">
        <v>108.542314</v>
      </c>
      <c r="E36" s="171">
        <v>0.12057527253845501</v>
      </c>
      <c r="F36" s="217">
        <v>11.679286000000005</v>
      </c>
      <c r="G36" s="218">
        <v>4.2039672966291781E-3</v>
      </c>
      <c r="H36" s="216">
        <v>23.501336999999999</v>
      </c>
      <c r="I36" s="216">
        <v>33.169781</v>
      </c>
      <c r="J36" s="171">
        <v>0.41139974291675419</v>
      </c>
      <c r="K36" s="217">
        <v>9.6684440000000009</v>
      </c>
      <c r="L36" s="218">
        <v>5.8378777774831586E-3</v>
      </c>
    </row>
    <row r="37" spans="1:12" x14ac:dyDescent="0.15">
      <c r="A37" s="2">
        <v>30</v>
      </c>
      <c r="B37" s="165" t="s">
        <v>164</v>
      </c>
      <c r="C37" s="191">
        <v>104.764179</v>
      </c>
      <c r="D37" s="191">
        <v>99.808892</v>
      </c>
      <c r="E37" s="172">
        <v>-4.729944001183839E-2</v>
      </c>
      <c r="F37" s="192">
        <v>-4.9552869999999984</v>
      </c>
      <c r="G37" s="193">
        <v>3.865711927615562E-3</v>
      </c>
      <c r="H37" s="191">
        <v>28.635269999999998</v>
      </c>
      <c r="I37" s="191">
        <v>20.847819999999999</v>
      </c>
      <c r="J37" s="172">
        <v>-0.27195308443049426</v>
      </c>
      <c r="K37" s="192">
        <v>-7.7874499999999998</v>
      </c>
      <c r="L37" s="193">
        <v>3.6692140079842232E-3</v>
      </c>
    </row>
    <row r="38" spans="1:12" s="78" customFormat="1" ht="11.25" thickBot="1" x14ac:dyDescent="0.2">
      <c r="A38" s="79"/>
      <c r="B38" s="194" t="s">
        <v>19</v>
      </c>
      <c r="C38" s="195">
        <v>26923.270432000001</v>
      </c>
      <c r="D38" s="195">
        <v>25819.019593000001</v>
      </c>
      <c r="E38" s="196">
        <v>-4.1014736370494131E-2</v>
      </c>
      <c r="F38" s="195">
        <v>-1104.2508390000003</v>
      </c>
      <c r="G38" s="196">
        <v>1</v>
      </c>
      <c r="H38" s="195">
        <v>6994.6058380000004</v>
      </c>
      <c r="I38" s="195">
        <v>5681.8217619999996</v>
      </c>
      <c r="J38" s="196">
        <v>-0.18768521149082662</v>
      </c>
      <c r="K38" s="195">
        <v>-1312.7840760000008</v>
      </c>
      <c r="L38" s="196">
        <v>1</v>
      </c>
    </row>
    <row r="39" spans="1:12" x14ac:dyDescent="0.15">
      <c r="C39" s="174"/>
      <c r="D39" s="174"/>
      <c r="E39" s="173"/>
      <c r="F39" s="174"/>
      <c r="G39" s="173"/>
      <c r="H39" s="174"/>
      <c r="I39" s="174"/>
      <c r="J39" s="173"/>
      <c r="K39" s="174"/>
      <c r="L39" s="173"/>
    </row>
    <row r="40" spans="1:12" ht="12" x14ac:dyDescent="0.2">
      <c r="B40" s="238" t="s">
        <v>82</v>
      </c>
      <c r="C40" s="238"/>
      <c r="D40" s="238"/>
      <c r="E40" s="238"/>
      <c r="F40" s="238"/>
      <c r="G40" s="238"/>
    </row>
    <row r="41" spans="1:12" ht="12" x14ac:dyDescent="0.2">
      <c r="B41" s="233" t="s">
        <v>88</v>
      </c>
      <c r="C41" s="233"/>
      <c r="D41" s="233"/>
      <c r="E41" s="233"/>
      <c r="F41" s="233"/>
      <c r="G41" s="233"/>
      <c r="H41" s="233"/>
      <c r="I41" s="233"/>
      <c r="J41" s="233"/>
      <c r="K41" s="233"/>
      <c r="L41" s="233"/>
    </row>
  </sheetData>
  <mergeCells count="7">
    <mergeCell ref="B2:G2"/>
    <mergeCell ref="B3:G3"/>
    <mergeCell ref="B40:G40"/>
    <mergeCell ref="B41:L41"/>
    <mergeCell ref="B6:B7"/>
    <mergeCell ref="C6:G6"/>
    <mergeCell ref="H6:L6"/>
  </mergeCells>
  <pageMargins left="0" right="0" top="0" bottom="0" header="0" footer="0"/>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1938-8239-4657-A36C-35BF0A8C60A0}">
  <sheetPr>
    <tabColor rgb="FFFF1D3D"/>
  </sheetPr>
  <dimension ref="A2:K16"/>
  <sheetViews>
    <sheetView showGridLines="0" workbookViewId="0">
      <selection activeCell="A2" sqref="A2"/>
    </sheetView>
  </sheetViews>
  <sheetFormatPr baseColWidth="10" defaultColWidth="11.42578125" defaultRowHeight="12" x14ac:dyDescent="0.2"/>
  <cols>
    <col min="1" max="2" width="11.42578125" style="11"/>
    <col min="3" max="3" width="19.7109375" style="11" customWidth="1"/>
    <col min="4" max="16384" width="11.42578125" style="11"/>
  </cols>
  <sheetData>
    <row r="2" spans="1:11" s="70" customFormat="1" x14ac:dyDescent="0.2">
      <c r="A2" s="69" t="s">
        <v>0</v>
      </c>
      <c r="B2" s="239" t="s">
        <v>85</v>
      </c>
      <c r="C2" s="239"/>
      <c r="D2" s="239"/>
      <c r="E2" s="239"/>
      <c r="F2" s="239"/>
      <c r="G2" s="239"/>
    </row>
    <row r="3" spans="1:11" s="70" customFormat="1" x14ac:dyDescent="0.2">
      <c r="A3" s="69"/>
      <c r="B3" s="239" t="s">
        <v>76</v>
      </c>
      <c r="C3" s="239"/>
      <c r="D3" s="239"/>
      <c r="E3" s="239"/>
      <c r="F3" s="239"/>
      <c r="G3" s="239"/>
    </row>
    <row r="6" spans="1:11" x14ac:dyDescent="0.2">
      <c r="B6" s="242" t="s">
        <v>7</v>
      </c>
      <c r="C6" s="243"/>
      <c r="D6" s="244" t="str">
        <f>CONCATENATE("enero-",H6)</f>
        <v>enero-abril</v>
      </c>
      <c r="E6" s="244"/>
      <c r="F6" s="245" t="s">
        <v>8</v>
      </c>
      <c r="G6" s="246"/>
      <c r="H6" s="235" t="s">
        <v>119</v>
      </c>
      <c r="I6" s="236"/>
      <c r="J6" s="236" t="s">
        <v>8</v>
      </c>
      <c r="K6" s="237"/>
    </row>
    <row r="7" spans="1:11" ht="12.75" thickBot="1" x14ac:dyDescent="0.25">
      <c r="B7" s="240" t="s">
        <v>9</v>
      </c>
      <c r="C7" s="241"/>
      <c r="D7" s="4">
        <v>2025</v>
      </c>
      <c r="E7" s="4">
        <v>2026</v>
      </c>
      <c r="F7" s="4" t="s">
        <v>10</v>
      </c>
      <c r="G7" s="5" t="s">
        <v>11</v>
      </c>
      <c r="H7" s="6">
        <f>+D7</f>
        <v>2025</v>
      </c>
      <c r="I7" s="7">
        <f>+E7</f>
        <v>2026</v>
      </c>
      <c r="J7" s="7" t="s">
        <v>10</v>
      </c>
      <c r="K7" s="8" t="s">
        <v>11</v>
      </c>
    </row>
    <row r="8" spans="1:11" ht="12.75" thickBot="1" x14ac:dyDescent="0.25">
      <c r="B8" s="47" t="s">
        <v>12</v>
      </c>
      <c r="C8" s="13"/>
      <c r="D8" s="48">
        <v>64660.084458099998</v>
      </c>
      <c r="E8" s="48">
        <v>69962.804717399995</v>
      </c>
      <c r="F8" s="49">
        <v>8.2009176197970879E-2</v>
      </c>
      <c r="G8" s="50">
        <v>5302.7202592999965</v>
      </c>
      <c r="H8" s="51">
        <v>16599.723427000001</v>
      </c>
      <c r="I8" s="48">
        <v>18073.075620399999</v>
      </c>
      <c r="J8" s="49">
        <v>8.8757635022011394E-2</v>
      </c>
      <c r="K8" s="50">
        <v>1473.3521933999982</v>
      </c>
    </row>
    <row r="9" spans="1:11" ht="12.75" thickBot="1" x14ac:dyDescent="0.25">
      <c r="B9" s="52" t="s">
        <v>13</v>
      </c>
      <c r="C9" s="53"/>
      <c r="D9" s="54">
        <v>35498.218577699998</v>
      </c>
      <c r="E9" s="54">
        <v>39771.868532300003</v>
      </c>
      <c r="F9" s="55">
        <v>0.12039054707057084</v>
      </c>
      <c r="G9" s="56">
        <v>4273.649954600005</v>
      </c>
      <c r="H9" s="57">
        <v>9080.8549858999995</v>
      </c>
      <c r="I9" s="54">
        <v>9718.3607348999994</v>
      </c>
      <c r="J9" s="55">
        <v>7.0203273809555045E-2</v>
      </c>
      <c r="K9" s="56">
        <v>637.50574899999992</v>
      </c>
    </row>
    <row r="10" spans="1:11" ht="12.75" thickBot="1" x14ac:dyDescent="0.25">
      <c r="B10" s="137" t="s">
        <v>14</v>
      </c>
      <c r="C10" s="132"/>
      <c r="D10" s="138">
        <v>29161.865880400001</v>
      </c>
      <c r="E10" s="138">
        <v>30190.936185099999</v>
      </c>
      <c r="F10" s="139">
        <v>3.5288218830731521E-2</v>
      </c>
      <c r="G10" s="140">
        <v>1029.0703046999988</v>
      </c>
      <c r="H10" s="141">
        <v>7518.8684411000004</v>
      </c>
      <c r="I10" s="138">
        <v>8354.7148854999996</v>
      </c>
      <c r="J10" s="139">
        <v>0.11116652072684974</v>
      </c>
      <c r="K10" s="140">
        <v>835.8464443999992</v>
      </c>
    </row>
    <row r="11" spans="1:11" ht="12.75" thickBot="1" x14ac:dyDescent="0.25">
      <c r="B11" s="58" t="s">
        <v>15</v>
      </c>
      <c r="C11" s="53"/>
      <c r="D11" s="54">
        <v>27082.312496500002</v>
      </c>
      <c r="E11" s="54">
        <v>28202.838754500001</v>
      </c>
      <c r="F11" s="55">
        <v>4.1374836736885356E-2</v>
      </c>
      <c r="G11" s="56">
        <v>1120.5262579999981</v>
      </c>
      <c r="H11" s="57">
        <v>6983.7171009000003</v>
      </c>
      <c r="I11" s="54">
        <v>7806.5394704</v>
      </c>
      <c r="J11" s="55">
        <v>0.11782011751220023</v>
      </c>
      <c r="K11" s="56">
        <v>822.8223694999997</v>
      </c>
    </row>
    <row r="12" spans="1:11" x14ac:dyDescent="0.2">
      <c r="B12" s="142" t="s">
        <v>16</v>
      </c>
      <c r="C12" s="143"/>
      <c r="D12" s="144">
        <v>8415.9060811999952</v>
      </c>
      <c r="E12" s="144">
        <v>11569.029777800002</v>
      </c>
      <c r="F12" s="145" t="s">
        <v>275</v>
      </c>
      <c r="G12" s="146">
        <v>3153.123696600007</v>
      </c>
      <c r="H12" s="147">
        <v>2097.1378849999992</v>
      </c>
      <c r="I12" s="144">
        <v>1911.8212644999994</v>
      </c>
      <c r="J12" s="145" t="s">
        <v>275</v>
      </c>
      <c r="K12" s="146">
        <v>-185.31662049999977</v>
      </c>
    </row>
    <row r="13" spans="1:11" x14ac:dyDescent="0.2">
      <c r="B13" s="10"/>
      <c r="C13" s="10"/>
      <c r="D13" s="60"/>
      <c r="E13" s="60"/>
      <c r="F13" s="60"/>
      <c r="G13" s="60"/>
      <c r="H13" s="10"/>
      <c r="I13" s="10"/>
      <c r="J13" s="10"/>
      <c r="K13" s="10"/>
    </row>
    <row r="14" spans="1:11" x14ac:dyDescent="0.2">
      <c r="B14" s="238" t="s">
        <v>89</v>
      </c>
      <c r="C14" s="238"/>
      <c r="D14" s="238"/>
      <c r="E14" s="238"/>
      <c r="F14" s="238"/>
      <c r="G14" s="238"/>
      <c r="H14" s="10"/>
      <c r="I14" s="10"/>
      <c r="J14" s="10"/>
      <c r="K14" s="10"/>
    </row>
    <row r="15" spans="1:11" x14ac:dyDescent="0.2">
      <c r="B15" s="10" t="s">
        <v>88</v>
      </c>
      <c r="C15" s="10"/>
      <c r="D15" s="10"/>
      <c r="E15" s="10"/>
      <c r="F15" s="10"/>
      <c r="G15" s="10"/>
      <c r="H15" s="10"/>
      <c r="I15" s="10"/>
      <c r="J15" s="10"/>
      <c r="K15" s="10"/>
    </row>
    <row r="16" spans="1:11" x14ac:dyDescent="0.2">
      <c r="B16" s="10"/>
      <c r="C16" s="10"/>
      <c r="D16" s="10"/>
      <c r="E16" s="10"/>
      <c r="F16" s="10"/>
      <c r="G16" s="10"/>
      <c r="H16" s="10"/>
      <c r="I16" s="10"/>
      <c r="J16" s="10"/>
      <c r="K16" s="10"/>
    </row>
  </sheetData>
  <mergeCells count="9">
    <mergeCell ref="H6:I6"/>
    <mergeCell ref="J6:K6"/>
    <mergeCell ref="B14:G14"/>
    <mergeCell ref="B3:G3"/>
    <mergeCell ref="B2:G2"/>
    <mergeCell ref="B7:C7"/>
    <mergeCell ref="B6:C6"/>
    <mergeCell ref="D6:E6"/>
    <mergeCell ref="F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C7A7-2351-450F-A412-2EC3CB871A47}">
  <sheetPr>
    <tabColor rgb="FFFF1D3D"/>
  </sheetPr>
  <dimension ref="A2:K34"/>
  <sheetViews>
    <sheetView showGridLines="0" workbookViewId="0">
      <selection activeCell="A2" sqref="A2"/>
    </sheetView>
  </sheetViews>
  <sheetFormatPr baseColWidth="10" defaultColWidth="11.42578125" defaultRowHeight="12" x14ac:dyDescent="0.2"/>
  <cols>
    <col min="1" max="1" width="7.7109375" style="11" bestFit="1" customWidth="1"/>
    <col min="2" max="2" width="4.5703125" style="11" customWidth="1"/>
    <col min="3" max="3" width="39.7109375" style="11" customWidth="1"/>
    <col min="4" max="4" width="8.5703125" style="11" customWidth="1"/>
    <col min="5" max="5" width="8.85546875" style="11" customWidth="1"/>
    <col min="6" max="7" width="8.5703125" style="11" customWidth="1"/>
    <col min="8" max="16384" width="11.42578125" style="11"/>
  </cols>
  <sheetData>
    <row r="2" spans="1:11" s="70" customFormat="1" x14ac:dyDescent="0.2">
      <c r="A2" s="69" t="s">
        <v>1</v>
      </c>
      <c r="B2" s="239" t="s">
        <v>77</v>
      </c>
      <c r="C2" s="239"/>
      <c r="D2" s="239"/>
      <c r="E2" s="239"/>
      <c r="F2" s="239"/>
      <c r="G2" s="239"/>
    </row>
    <row r="3" spans="1:11" s="70" customFormat="1" x14ac:dyDescent="0.2">
      <c r="A3" s="69"/>
      <c r="B3" s="239" t="s">
        <v>76</v>
      </c>
      <c r="C3" s="239"/>
      <c r="D3" s="239"/>
      <c r="E3" s="239"/>
      <c r="F3" s="239"/>
      <c r="G3" s="239"/>
    </row>
    <row r="6" spans="1:11" x14ac:dyDescent="0.2">
      <c r="B6" s="249" t="s">
        <v>105</v>
      </c>
      <c r="C6" s="250"/>
      <c r="D6" s="244" t="str">
        <f>CONCATENATE("enero-",H6)</f>
        <v>enero-abril</v>
      </c>
      <c r="E6" s="244"/>
      <c r="F6" s="245" t="s">
        <v>8</v>
      </c>
      <c r="G6" s="246"/>
      <c r="H6" s="235" t="s">
        <v>119</v>
      </c>
      <c r="I6" s="236"/>
      <c r="J6" s="236" t="s">
        <v>8</v>
      </c>
      <c r="K6" s="237"/>
    </row>
    <row r="7" spans="1:11" ht="12.75" thickBot="1" x14ac:dyDescent="0.25">
      <c r="B7" s="248" t="s">
        <v>9</v>
      </c>
      <c r="C7" s="241"/>
      <c r="D7" s="4">
        <f>+'Cuadro 1'!D7</f>
        <v>2025</v>
      </c>
      <c r="E7" s="4">
        <f>+'Cuadro 1'!E7</f>
        <v>2026</v>
      </c>
      <c r="F7" s="4" t="s">
        <v>10</v>
      </c>
      <c r="G7" s="5" t="s">
        <v>11</v>
      </c>
      <c r="H7" s="6">
        <f>+'Cuadro 1'!H7</f>
        <v>2025</v>
      </c>
      <c r="I7" s="7">
        <f>+'Cuadro 1'!I7</f>
        <v>2026</v>
      </c>
      <c r="J7" s="7" t="s">
        <v>10</v>
      </c>
      <c r="K7" s="8" t="s">
        <v>11</v>
      </c>
    </row>
    <row r="8" spans="1:11" ht="12.75" thickBot="1" x14ac:dyDescent="0.25">
      <c r="B8" s="12" t="s">
        <v>106</v>
      </c>
      <c r="C8" s="13"/>
      <c r="D8" s="14">
        <v>64660.084458099998</v>
      </c>
      <c r="E8" s="14">
        <v>69962.804717399995</v>
      </c>
      <c r="F8" s="15">
        <v>8.2009176197970879E-2</v>
      </c>
      <c r="G8" s="16">
        <v>5302.7202592999965</v>
      </c>
      <c r="H8" s="17">
        <v>16599.723427000001</v>
      </c>
      <c r="I8" s="14">
        <v>18073.075620399999</v>
      </c>
      <c r="J8" s="18">
        <v>8.8757635022011394E-2</v>
      </c>
      <c r="K8" s="16">
        <v>1473.3521933999982</v>
      </c>
    </row>
    <row r="9" spans="1:11" s="10" customFormat="1" ht="12.75" thickBot="1" x14ac:dyDescent="0.25">
      <c r="B9" s="131" t="s">
        <v>13</v>
      </c>
      <c r="C9" s="132"/>
      <c r="D9" s="133">
        <v>35498.218577699998</v>
      </c>
      <c r="E9" s="133">
        <v>39771.868532300003</v>
      </c>
      <c r="F9" s="134">
        <v>0.12039054707057084</v>
      </c>
      <c r="G9" s="135">
        <v>4273.649954600005</v>
      </c>
      <c r="H9" s="136">
        <v>9080.8549858999995</v>
      </c>
      <c r="I9" s="133">
        <v>9718.3607348999994</v>
      </c>
      <c r="J9" s="134">
        <v>7.0203273809555045E-2</v>
      </c>
      <c r="K9" s="135">
        <v>637.50574899999992</v>
      </c>
    </row>
    <row r="10" spans="1:11" ht="12.75" thickBot="1" x14ac:dyDescent="0.25">
      <c r="B10" s="19" t="s">
        <v>93</v>
      </c>
      <c r="C10" s="20"/>
      <c r="D10" s="21">
        <v>19737.2728116</v>
      </c>
      <c r="E10" s="21">
        <v>23606.420915100003</v>
      </c>
      <c r="F10" s="22">
        <v>0.19603255933241326</v>
      </c>
      <c r="G10" s="23">
        <v>3869.1481035000033</v>
      </c>
      <c r="H10" s="24">
        <v>5224.3993782999996</v>
      </c>
      <c r="I10" s="21">
        <v>5963.2339376</v>
      </c>
      <c r="J10" s="22">
        <v>0.14141999985085651</v>
      </c>
      <c r="K10" s="23">
        <v>738.83455930000036</v>
      </c>
    </row>
    <row r="11" spans="1:11" x14ac:dyDescent="0.2">
      <c r="B11" s="25"/>
      <c r="C11" s="26" t="s">
        <v>94</v>
      </c>
      <c r="D11" s="27">
        <v>17384.478600000002</v>
      </c>
      <c r="E11" s="27">
        <v>19052.597391699997</v>
      </c>
      <c r="F11" s="28">
        <v>9.5954490789271984E-2</v>
      </c>
      <c r="G11" s="29">
        <v>1668.1187916999952</v>
      </c>
      <c r="H11" s="30">
        <v>4633.3494363999998</v>
      </c>
      <c r="I11" s="27">
        <v>4647.3263261000002</v>
      </c>
      <c r="J11" s="28">
        <v>3.0165844151957E-3</v>
      </c>
      <c r="K11" s="29">
        <v>13.976889700000356</v>
      </c>
    </row>
    <row r="12" spans="1:11" x14ac:dyDescent="0.2">
      <c r="B12" s="25"/>
      <c r="C12" s="26" t="s">
        <v>127</v>
      </c>
      <c r="D12" s="27">
        <v>628.02979599999992</v>
      </c>
      <c r="E12" s="27">
        <v>1605.8661558700001</v>
      </c>
      <c r="F12" s="28">
        <v>1.5569903945608341</v>
      </c>
      <c r="G12" s="29">
        <v>977.83635987000014</v>
      </c>
      <c r="H12" s="30">
        <v>180.73029406000001</v>
      </c>
      <c r="I12" s="27">
        <v>498.10111318999998</v>
      </c>
      <c r="J12" s="31">
        <v>1.7560466040332847</v>
      </c>
      <c r="K12" s="29">
        <v>317.37081912999997</v>
      </c>
    </row>
    <row r="13" spans="1:11" ht="12.75" thickBot="1" x14ac:dyDescent="0.25">
      <c r="B13" s="25"/>
      <c r="C13" s="26" t="s">
        <v>95</v>
      </c>
      <c r="D13" s="27">
        <v>1724.7644155999978</v>
      </c>
      <c r="E13" s="27">
        <v>2947.9573675300057</v>
      </c>
      <c r="F13" s="28">
        <v>0.70919421856491227</v>
      </c>
      <c r="G13" s="29">
        <v>1223.1929519300079</v>
      </c>
      <c r="H13" s="30">
        <v>410.31964783999979</v>
      </c>
      <c r="I13" s="27">
        <v>817.80649830999982</v>
      </c>
      <c r="J13" s="28">
        <v>0.99309612058571384</v>
      </c>
      <c r="K13" s="29">
        <v>407.48685047000004</v>
      </c>
    </row>
    <row r="14" spans="1:11" ht="12.75" thickBot="1" x14ac:dyDescent="0.25">
      <c r="B14" s="32" t="s">
        <v>96</v>
      </c>
      <c r="C14" s="33"/>
      <c r="D14" s="21">
        <v>15760.945766099998</v>
      </c>
      <c r="E14" s="21">
        <v>16165.4476172</v>
      </c>
      <c r="F14" s="22">
        <v>2.5664820950658918E-2</v>
      </c>
      <c r="G14" s="23">
        <v>404.50185110000166</v>
      </c>
      <c r="H14" s="24">
        <v>3856.4556075999999</v>
      </c>
      <c r="I14" s="21">
        <v>3755.1267972999995</v>
      </c>
      <c r="J14" s="22">
        <v>-2.6275113889632107E-2</v>
      </c>
      <c r="K14" s="23">
        <v>-101.32881030000044</v>
      </c>
    </row>
    <row r="15" spans="1:11" ht="12.75" thickBot="1" x14ac:dyDescent="0.25">
      <c r="B15" s="130" t="s">
        <v>97</v>
      </c>
      <c r="C15" s="128"/>
      <c r="D15" s="124">
        <v>4124.66050344</v>
      </c>
      <c r="E15" s="124">
        <v>3780.2493603000003</v>
      </c>
      <c r="F15" s="129">
        <v>-8.3500482731307946E-2</v>
      </c>
      <c r="G15" s="126">
        <v>-344.41114313999969</v>
      </c>
      <c r="H15" s="127">
        <v>680.62641971999994</v>
      </c>
      <c r="I15" s="124">
        <v>670.19162227000004</v>
      </c>
      <c r="J15" s="129">
        <v>-1.5331167212540242E-2</v>
      </c>
      <c r="K15" s="126">
        <v>-10.434797449999905</v>
      </c>
    </row>
    <row r="16" spans="1:11" ht="12.75" thickBot="1" x14ac:dyDescent="0.25">
      <c r="B16" s="34"/>
      <c r="C16" s="26" t="s">
        <v>98</v>
      </c>
      <c r="D16" s="27">
        <v>3836.8810011100004</v>
      </c>
      <c r="E16" s="27">
        <v>3482.2292684200002</v>
      </c>
      <c r="F16" s="28">
        <v>-9.2432299200157719E-2</v>
      </c>
      <c r="G16" s="29">
        <v>-354.65173269000024</v>
      </c>
      <c r="H16" s="30">
        <v>582.25343941999995</v>
      </c>
      <c r="I16" s="27">
        <v>548.81228513999997</v>
      </c>
      <c r="J16" s="28">
        <v>-5.7434017587447372E-2</v>
      </c>
      <c r="K16" s="29">
        <v>-33.441154279999978</v>
      </c>
    </row>
    <row r="17" spans="2:11" ht="12.75" thickBot="1" x14ac:dyDescent="0.25">
      <c r="B17" s="123" t="s">
        <v>99</v>
      </c>
      <c r="C17" s="128"/>
      <c r="D17" s="124">
        <v>11636.2852628</v>
      </c>
      <c r="E17" s="124">
        <v>12385.198257199998</v>
      </c>
      <c r="F17" s="129">
        <v>6.4360143936501357E-2</v>
      </c>
      <c r="G17" s="126">
        <v>748.91299439999784</v>
      </c>
      <c r="H17" s="127">
        <v>3175.8291878999999</v>
      </c>
      <c r="I17" s="124">
        <v>3084.9351750999999</v>
      </c>
      <c r="J17" s="129">
        <v>-2.8620560937694273E-2</v>
      </c>
      <c r="K17" s="126">
        <v>-90.894012799999928</v>
      </c>
    </row>
    <row r="18" spans="2:11" x14ac:dyDescent="0.2">
      <c r="B18" s="35"/>
      <c r="C18" s="26" t="s">
        <v>100</v>
      </c>
      <c r="D18" s="27">
        <v>4663.4086551</v>
      </c>
      <c r="E18" s="27">
        <v>4895.2438266999998</v>
      </c>
      <c r="F18" s="28">
        <v>4.9713672711581891E-2</v>
      </c>
      <c r="G18" s="29">
        <v>231.83517159999974</v>
      </c>
      <c r="H18" s="30">
        <v>1224.2116357</v>
      </c>
      <c r="I18" s="27">
        <v>1145.492581</v>
      </c>
      <c r="J18" s="28">
        <v>-6.4301835078530933E-2</v>
      </c>
      <c r="K18" s="29">
        <v>-78.719054700000015</v>
      </c>
    </row>
    <row r="19" spans="2:11" x14ac:dyDescent="0.2">
      <c r="B19" s="35"/>
      <c r="C19" s="26" t="s">
        <v>101</v>
      </c>
      <c r="D19" s="27">
        <v>2261.6064062199998</v>
      </c>
      <c r="E19" s="27">
        <v>2389.4218778300001</v>
      </c>
      <c r="F19" s="36">
        <v>5.6515347347122269E-2</v>
      </c>
      <c r="G19" s="29">
        <v>127.81547161000026</v>
      </c>
      <c r="H19" s="30">
        <v>517.11710275999997</v>
      </c>
      <c r="I19" s="27">
        <v>482.30892550999999</v>
      </c>
      <c r="J19" s="28">
        <v>-6.7311982265175319E-2</v>
      </c>
      <c r="K19" s="29">
        <v>-34.808177249999972</v>
      </c>
    </row>
    <row r="20" spans="2:11" x14ac:dyDescent="0.2">
      <c r="B20" s="35"/>
      <c r="C20" s="26" t="s">
        <v>17</v>
      </c>
      <c r="D20" s="27">
        <v>406.89500997099998</v>
      </c>
      <c r="E20" s="27">
        <v>394.10992312899998</v>
      </c>
      <c r="F20" s="28">
        <v>-3.1421095193355231E-2</v>
      </c>
      <c r="G20" s="29">
        <v>-12.785086841999998</v>
      </c>
      <c r="H20" s="30">
        <v>126.20353178000001</v>
      </c>
      <c r="I20" s="27">
        <v>108.42121263999999</v>
      </c>
      <c r="J20" s="28">
        <v>-0.14090191367226101</v>
      </c>
      <c r="K20" s="29">
        <v>-17.782319140000013</v>
      </c>
    </row>
    <row r="21" spans="2:11" x14ac:dyDescent="0.2">
      <c r="B21" s="35"/>
      <c r="C21" s="26" t="s">
        <v>138</v>
      </c>
      <c r="D21" s="27">
        <v>84.812191210000009</v>
      </c>
      <c r="E21" s="27">
        <v>76.937256990000009</v>
      </c>
      <c r="F21" s="28">
        <v>-9.2851441610572238E-2</v>
      </c>
      <c r="G21" s="29">
        <v>-7.8749342200000001</v>
      </c>
      <c r="H21" s="30">
        <v>24.509554850000001</v>
      </c>
      <c r="I21" s="27">
        <v>20.499575190000002</v>
      </c>
      <c r="J21" s="28">
        <v>-0.16360883274059135</v>
      </c>
      <c r="K21" s="29">
        <v>-4.0099796599999991</v>
      </c>
    </row>
    <row r="22" spans="2:11" x14ac:dyDescent="0.2">
      <c r="B22" s="35"/>
      <c r="C22" s="26" t="s">
        <v>103</v>
      </c>
      <c r="D22" s="27">
        <v>2560.4215193300001</v>
      </c>
      <c r="E22" s="27">
        <v>3239.9358973999997</v>
      </c>
      <c r="F22" s="28">
        <v>0.26539160561648933</v>
      </c>
      <c r="G22" s="29">
        <v>679.51437806999957</v>
      </c>
      <c r="H22" s="30">
        <v>766.37047014999996</v>
      </c>
      <c r="I22" s="27">
        <v>803.60130059000005</v>
      </c>
      <c r="J22" s="28">
        <v>4.8580721583274089E-2</v>
      </c>
      <c r="K22" s="29">
        <v>37.230830440000091</v>
      </c>
    </row>
    <row r="23" spans="2:11" x14ac:dyDescent="0.2">
      <c r="B23" s="35"/>
      <c r="C23" s="26" t="s">
        <v>104</v>
      </c>
      <c r="D23" s="27">
        <v>878.49691696000002</v>
      </c>
      <c r="E23" s="27">
        <v>898.13108665000004</v>
      </c>
      <c r="F23" s="28">
        <v>2.2349730899390297E-2</v>
      </c>
      <c r="G23" s="29">
        <v>19.634169690000022</v>
      </c>
      <c r="H23" s="30">
        <v>228.70046915</v>
      </c>
      <c r="I23" s="27">
        <v>225.98540542000001</v>
      </c>
      <c r="J23" s="28">
        <v>-1.1871701619550423E-2</v>
      </c>
      <c r="K23" s="29">
        <v>-2.7150637299999971</v>
      </c>
    </row>
    <row r="24" spans="2:11" x14ac:dyDescent="0.2">
      <c r="B24" s="35"/>
      <c r="C24" s="26" t="s">
        <v>102</v>
      </c>
      <c r="D24" s="27">
        <v>732.32839518000003</v>
      </c>
      <c r="E24" s="27">
        <v>623.70194220999997</v>
      </c>
      <c r="F24" s="28">
        <v>-0.14833024867662081</v>
      </c>
      <c r="G24" s="29">
        <v>-108.62645297000006</v>
      </c>
      <c r="H24" s="30">
        <v>184.32718531</v>
      </c>
      <c r="I24" s="27">
        <v>173.62561846</v>
      </c>
      <c r="J24" s="28">
        <v>-5.8057452740908455E-2</v>
      </c>
      <c r="K24" s="29">
        <v>-10.701566850000006</v>
      </c>
    </row>
    <row r="25" spans="2:11" x14ac:dyDescent="0.2">
      <c r="B25" s="35"/>
      <c r="C25" s="26" t="s">
        <v>144</v>
      </c>
      <c r="D25" s="27">
        <v>1442.7724962499999</v>
      </c>
      <c r="E25" s="27">
        <v>1200.7476631</v>
      </c>
      <c r="F25" s="28">
        <v>-0.16774982457668264</v>
      </c>
      <c r="G25" s="29">
        <v>-242.02483314999995</v>
      </c>
      <c r="H25" s="30">
        <v>380.59316967000001</v>
      </c>
      <c r="I25" s="27">
        <v>305.09302617999998</v>
      </c>
      <c r="J25" s="28">
        <v>-0.19837493025811193</v>
      </c>
      <c r="K25" s="29">
        <v>-75.500143490000028</v>
      </c>
    </row>
    <row r="26" spans="2:11" ht="12.75" thickBot="1" x14ac:dyDescent="0.25">
      <c r="B26" s="35"/>
      <c r="C26" s="26" t="s">
        <v>145</v>
      </c>
      <c r="D26" s="27">
        <v>1154.2296712</v>
      </c>
      <c r="E26" s="27">
        <v>912.24669414999983</v>
      </c>
      <c r="F26" s="28">
        <v>-0.20964889665193021</v>
      </c>
      <c r="G26" s="29">
        <v>-241.98297705000016</v>
      </c>
      <c r="H26" s="30">
        <v>295.53141803999995</v>
      </c>
      <c r="I26" s="27">
        <v>222.78550079999999</v>
      </c>
      <c r="J26" s="28">
        <v>-0.24615290557755132</v>
      </c>
      <c r="K26" s="29">
        <v>-72.745917239999955</v>
      </c>
    </row>
    <row r="27" spans="2:11" ht="12.75" thickBot="1" x14ac:dyDescent="0.25">
      <c r="B27" s="37" t="s">
        <v>137</v>
      </c>
      <c r="C27" s="38"/>
      <c r="D27" s="39">
        <v>16331.480510499996</v>
      </c>
      <c r="E27" s="39">
        <v>18201.158290580006</v>
      </c>
      <c r="F27" s="40">
        <v>0.11448305491213362</v>
      </c>
      <c r="G27" s="39">
        <v>1869.6777800800096</v>
      </c>
      <c r="H27" s="39">
        <v>3971.2438373999994</v>
      </c>
      <c r="I27" s="39">
        <v>4350.1477948099991</v>
      </c>
      <c r="J27" s="41">
        <v>9.5411909448015919E-2</v>
      </c>
      <c r="K27" s="39">
        <v>378.90395740999952</v>
      </c>
    </row>
    <row r="28" spans="2:11" x14ac:dyDescent="0.2">
      <c r="B28" s="37" t="s">
        <v>271</v>
      </c>
      <c r="C28" s="38"/>
      <c r="D28" s="39">
        <v>19166.7380672</v>
      </c>
      <c r="E28" s="39">
        <v>21570.710241719997</v>
      </c>
      <c r="F28" s="40">
        <v>0.12542416795656575</v>
      </c>
      <c r="G28" s="39">
        <v>2403.9721745199954</v>
      </c>
      <c r="H28" s="39">
        <v>5109.6111485000001</v>
      </c>
      <c r="I28" s="39">
        <v>5368.2129400900003</v>
      </c>
      <c r="J28" s="41">
        <v>5.061085551802047E-2</v>
      </c>
      <c r="K28" s="39">
        <v>258.6017915900004</v>
      </c>
    </row>
    <row r="29" spans="2:11" x14ac:dyDescent="0.2">
      <c r="G29" s="42"/>
      <c r="H29" s="42"/>
    </row>
    <row r="30" spans="2:11" x14ac:dyDescent="0.2">
      <c r="B30" s="43" t="s">
        <v>126</v>
      </c>
      <c r="C30" s="43"/>
      <c r="D30" s="43"/>
      <c r="E30" s="44"/>
      <c r="F30" s="43"/>
      <c r="G30" s="45"/>
      <c r="H30" s="46"/>
      <c r="I30" s="10"/>
    </row>
    <row r="31" spans="2:11" x14ac:dyDescent="0.2">
      <c r="B31" s="10"/>
      <c r="C31" s="10"/>
      <c r="D31" s="10"/>
      <c r="E31" s="10"/>
      <c r="F31" s="10"/>
      <c r="G31" s="46"/>
      <c r="H31" s="46"/>
      <c r="I31" s="10"/>
    </row>
    <row r="32" spans="2:11" x14ac:dyDescent="0.2">
      <c r="B32" s="238" t="s">
        <v>89</v>
      </c>
      <c r="C32" s="238"/>
      <c r="D32" s="238"/>
      <c r="E32" s="238"/>
      <c r="F32" s="238"/>
      <c r="G32" s="247"/>
      <c r="H32" s="46"/>
      <c r="I32" s="10"/>
    </row>
    <row r="33" spans="2:9" x14ac:dyDescent="0.2">
      <c r="B33" s="10" t="s">
        <v>88</v>
      </c>
      <c r="C33" s="10"/>
      <c r="D33" s="10"/>
      <c r="E33" s="10"/>
      <c r="F33" s="10"/>
      <c r="G33" s="46"/>
      <c r="H33" s="10"/>
      <c r="I33" s="10"/>
    </row>
    <row r="34" spans="2:9" x14ac:dyDescent="0.2">
      <c r="B34" s="10"/>
      <c r="C34" s="10"/>
      <c r="D34" s="10"/>
      <c r="E34" s="10"/>
      <c r="F34" s="10"/>
      <c r="G34" s="10"/>
      <c r="H34" s="10"/>
      <c r="I34" s="10"/>
    </row>
  </sheetData>
  <mergeCells count="9">
    <mergeCell ref="H6:I6"/>
    <mergeCell ref="J6:K6"/>
    <mergeCell ref="B32:G32"/>
    <mergeCell ref="B2:G2"/>
    <mergeCell ref="B3:G3"/>
    <mergeCell ref="B7:C7"/>
    <mergeCell ref="B6:C6"/>
    <mergeCell ref="D6:E6"/>
    <mergeCell ref="F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A1FF-7CCB-45C5-A67C-3F57E3F2EE9A}">
  <sheetPr>
    <tabColor rgb="FFFF1D3D"/>
  </sheetPr>
  <dimension ref="A2:J20"/>
  <sheetViews>
    <sheetView showGridLines="0" workbookViewId="0">
      <selection activeCell="A2" sqref="A2"/>
    </sheetView>
  </sheetViews>
  <sheetFormatPr baseColWidth="10" defaultColWidth="11.42578125" defaultRowHeight="12" x14ac:dyDescent="0.2"/>
  <cols>
    <col min="1" max="1" width="11.42578125" style="11"/>
    <col min="2" max="2" width="34.7109375" style="11" customWidth="1"/>
    <col min="3" max="6" width="10.7109375" style="11" customWidth="1"/>
    <col min="7" max="16384" width="11.42578125" style="11"/>
  </cols>
  <sheetData>
    <row r="2" spans="1:10" s="10" customFormat="1" x14ac:dyDescent="0.2">
      <c r="A2" s="69" t="s">
        <v>2</v>
      </c>
      <c r="B2" s="239" t="s">
        <v>78</v>
      </c>
      <c r="C2" s="239"/>
      <c r="D2" s="239"/>
      <c r="E2" s="239"/>
      <c r="F2" s="239"/>
    </row>
    <row r="3" spans="1:10" s="10" customFormat="1" x14ac:dyDescent="0.2">
      <c r="A3" s="69"/>
      <c r="B3" s="239" t="s">
        <v>76</v>
      </c>
      <c r="C3" s="239"/>
      <c r="D3" s="239"/>
      <c r="E3" s="239"/>
      <c r="F3" s="239"/>
    </row>
    <row r="4" spans="1:10" x14ac:dyDescent="0.2">
      <c r="B4" s="62"/>
      <c r="C4" s="62"/>
      <c r="D4" s="62"/>
      <c r="E4" s="62"/>
      <c r="F4" s="62"/>
    </row>
    <row r="6" spans="1:10" ht="12.75" customHeight="1" x14ac:dyDescent="0.2">
      <c r="B6" s="252" t="s">
        <v>108</v>
      </c>
      <c r="C6" s="244" t="str">
        <f>CONCATENATE("enero-",G6)</f>
        <v>enero-abril</v>
      </c>
      <c r="D6" s="244"/>
      <c r="E6" s="245" t="s">
        <v>8</v>
      </c>
      <c r="F6" s="246"/>
      <c r="G6" s="235" t="s">
        <v>119</v>
      </c>
      <c r="H6" s="236"/>
      <c r="I6" s="236" t="s">
        <v>8</v>
      </c>
      <c r="J6" s="237"/>
    </row>
    <row r="7" spans="1:10" ht="12.75" thickBot="1" x14ac:dyDescent="0.25">
      <c r="B7" s="253"/>
      <c r="C7" s="4">
        <f>+'Cuadro 1'!D7</f>
        <v>2025</v>
      </c>
      <c r="D7" s="4">
        <f>+'Cuadro 1'!E7</f>
        <v>2026</v>
      </c>
      <c r="E7" s="4" t="s">
        <v>10</v>
      </c>
      <c r="F7" s="5" t="s">
        <v>11</v>
      </c>
      <c r="G7" s="6">
        <f>+C7</f>
        <v>2025</v>
      </c>
      <c r="H7" s="7">
        <f>+D7</f>
        <v>2026</v>
      </c>
      <c r="I7" s="7" t="s">
        <v>10</v>
      </c>
      <c r="J7" s="8" t="s">
        <v>11</v>
      </c>
    </row>
    <row r="8" spans="1:10" ht="12.75" thickBot="1" x14ac:dyDescent="0.25">
      <c r="B8" s="64" t="s">
        <v>109</v>
      </c>
      <c r="C8" s="65">
        <v>29161.865880400001</v>
      </c>
      <c r="D8" s="65">
        <v>30190.936185099999</v>
      </c>
      <c r="E8" s="66">
        <v>3.5288218830731521E-2</v>
      </c>
      <c r="F8" s="67">
        <v>1029.0703046999988</v>
      </c>
      <c r="G8" s="68">
        <v>7518.8684411000004</v>
      </c>
      <c r="H8" s="65">
        <v>8354.7148854999996</v>
      </c>
      <c r="I8" s="66">
        <v>0.11116652072684974</v>
      </c>
      <c r="J8" s="67">
        <v>835.8464443999992</v>
      </c>
    </row>
    <row r="9" spans="1:10" ht="12.75" thickBot="1" x14ac:dyDescent="0.25">
      <c r="B9" s="123" t="s">
        <v>110</v>
      </c>
      <c r="C9" s="124">
        <v>8200.2489949999999</v>
      </c>
      <c r="D9" s="124">
        <v>8398.4739845999993</v>
      </c>
      <c r="E9" s="125">
        <v>2.4173045199098686E-2</v>
      </c>
      <c r="F9" s="126">
        <v>198.22498959999939</v>
      </c>
      <c r="G9" s="127">
        <v>1994.3429455</v>
      </c>
      <c r="H9" s="124">
        <v>2195.6960549999999</v>
      </c>
      <c r="I9" s="125">
        <v>0.1009621288827629</v>
      </c>
      <c r="J9" s="126">
        <v>201.35310949999985</v>
      </c>
    </row>
    <row r="10" spans="1:10" x14ac:dyDescent="0.2">
      <c r="B10" s="26" t="s">
        <v>111</v>
      </c>
      <c r="C10" s="27">
        <v>2661.4285926100001</v>
      </c>
      <c r="D10" s="27">
        <v>2727.8651317499998</v>
      </c>
      <c r="E10" s="63">
        <v>2.4962735924786594E-2</v>
      </c>
      <c r="F10" s="29">
        <v>66.436539139999695</v>
      </c>
      <c r="G10" s="30">
        <v>680.15960208000001</v>
      </c>
      <c r="H10" s="27">
        <v>747.59126609999998</v>
      </c>
      <c r="I10" s="63">
        <v>9.91409425284695E-2</v>
      </c>
      <c r="J10" s="29">
        <v>67.431664019999971</v>
      </c>
    </row>
    <row r="11" spans="1:10" ht="12.75" thickBot="1" x14ac:dyDescent="0.25">
      <c r="B11" s="26" t="s">
        <v>112</v>
      </c>
      <c r="C11" s="27">
        <v>2292.42058305</v>
      </c>
      <c r="D11" s="27">
        <v>2161.4233227899999</v>
      </c>
      <c r="E11" s="63">
        <v>-5.7143641628671804E-2</v>
      </c>
      <c r="F11" s="29">
        <v>-130.99726026000008</v>
      </c>
      <c r="G11" s="30">
        <v>457.64409696000001</v>
      </c>
      <c r="H11" s="27">
        <v>453.40950736000002</v>
      </c>
      <c r="I11" s="63">
        <v>-9.2530191651748472E-3</v>
      </c>
      <c r="J11" s="29">
        <v>-4.2345895999999925</v>
      </c>
    </row>
    <row r="12" spans="1:10" ht="12.75" thickBot="1" x14ac:dyDescent="0.25">
      <c r="B12" s="123" t="s">
        <v>113</v>
      </c>
      <c r="C12" s="124">
        <v>15094.027803000001</v>
      </c>
      <c r="D12" s="124">
        <v>15517.682602300001</v>
      </c>
      <c r="E12" s="125">
        <v>2.80677102778224E-2</v>
      </c>
      <c r="F12" s="126">
        <v>423.65479930000038</v>
      </c>
      <c r="G12" s="127">
        <v>3965.3607060999998</v>
      </c>
      <c r="H12" s="124">
        <v>4459.6211638000004</v>
      </c>
      <c r="I12" s="125">
        <v>0.12464451391261067</v>
      </c>
      <c r="J12" s="126">
        <v>494.26045770000064</v>
      </c>
    </row>
    <row r="13" spans="1:10" x14ac:dyDescent="0.2">
      <c r="B13" s="26" t="s">
        <v>114</v>
      </c>
      <c r="C13" s="27">
        <v>4526.9107212200006</v>
      </c>
      <c r="D13" s="27">
        <v>4895.8079119400008</v>
      </c>
      <c r="E13" s="63">
        <v>8.1489831242040234E-2</v>
      </c>
      <c r="F13" s="29">
        <v>368.89719072000025</v>
      </c>
      <c r="G13" s="30">
        <v>1255.0181757</v>
      </c>
      <c r="H13" s="27">
        <v>1638.3334294000001</v>
      </c>
      <c r="I13" s="63">
        <v>0.30542605766342934</v>
      </c>
      <c r="J13" s="29">
        <v>383.31525370000008</v>
      </c>
    </row>
    <row r="14" spans="1:10" ht="12.75" thickBot="1" x14ac:dyDescent="0.25">
      <c r="B14" s="26" t="s">
        <v>115</v>
      </c>
      <c r="C14" s="27">
        <v>10567.117081799999</v>
      </c>
      <c r="D14" s="27">
        <v>10621.874690500001</v>
      </c>
      <c r="E14" s="63">
        <v>5.1818871955446877E-3</v>
      </c>
      <c r="F14" s="29">
        <v>54.757608700001583</v>
      </c>
      <c r="G14" s="30">
        <v>2710.3425304000002</v>
      </c>
      <c r="H14" s="27">
        <v>2821.2877343999999</v>
      </c>
      <c r="I14" s="63">
        <v>4.0934015813723024E-2</v>
      </c>
      <c r="J14" s="29">
        <v>110.94520399999965</v>
      </c>
    </row>
    <row r="15" spans="1:10" ht="12.75" thickBot="1" x14ac:dyDescent="0.25">
      <c r="B15" s="123" t="s">
        <v>116</v>
      </c>
      <c r="C15" s="124">
        <v>5867.5890823</v>
      </c>
      <c r="D15" s="124">
        <v>6274.7795978999993</v>
      </c>
      <c r="E15" s="125">
        <v>6.9396563032731562E-2</v>
      </c>
      <c r="F15" s="126">
        <v>407.19051559999934</v>
      </c>
      <c r="G15" s="127">
        <v>1559.1647894</v>
      </c>
      <c r="H15" s="124">
        <v>1699.3976666999999</v>
      </c>
      <c r="I15" s="125">
        <v>8.9941023715629509E-2</v>
      </c>
      <c r="J15" s="126">
        <v>140.23287729999993</v>
      </c>
    </row>
    <row r="16" spans="1:10" x14ac:dyDescent="0.2">
      <c r="B16" s="26" t="s">
        <v>117</v>
      </c>
      <c r="C16" s="27">
        <v>877.04042112999991</v>
      </c>
      <c r="D16" s="27">
        <v>921.15353106999999</v>
      </c>
      <c r="E16" s="63">
        <v>5.0297693101948093E-2</v>
      </c>
      <c r="F16" s="29">
        <v>44.113109940000072</v>
      </c>
      <c r="G16" s="30">
        <v>223.27386211000001</v>
      </c>
      <c r="H16" s="27">
        <v>302.33213283999999</v>
      </c>
      <c r="I16" s="63">
        <v>0.35408654637348658</v>
      </c>
      <c r="J16" s="29">
        <v>79.058270729999975</v>
      </c>
    </row>
    <row r="17" spans="2:10" x14ac:dyDescent="0.2">
      <c r="B17" s="26" t="s">
        <v>118</v>
      </c>
      <c r="C17" s="27">
        <v>616.87346397400006</v>
      </c>
      <c r="D17" s="27">
        <v>530.971114457</v>
      </c>
      <c r="E17" s="63">
        <v>-0.13925440877875184</v>
      </c>
      <c r="F17" s="29">
        <v>-85.902349517000061</v>
      </c>
      <c r="G17" s="30">
        <v>214.47415566000001</v>
      </c>
      <c r="H17" s="27">
        <v>97.840784657</v>
      </c>
      <c r="I17" s="63">
        <v>-0.54381084119009515</v>
      </c>
      <c r="J17" s="29">
        <v>-116.63337100300001</v>
      </c>
    </row>
    <row r="19" spans="2:10" x14ac:dyDescent="0.2">
      <c r="B19" s="238" t="s">
        <v>89</v>
      </c>
      <c r="C19" s="238"/>
      <c r="D19" s="238"/>
      <c r="E19" s="238"/>
      <c r="F19" s="238"/>
      <c r="G19" s="238"/>
    </row>
    <row r="20" spans="2:10" x14ac:dyDescent="0.2">
      <c r="B20" s="251" t="s">
        <v>88</v>
      </c>
      <c r="C20" s="251"/>
      <c r="D20" s="251"/>
      <c r="E20" s="251"/>
      <c r="F20" s="251"/>
      <c r="G20" s="251"/>
      <c r="H20" s="251"/>
      <c r="I20" s="251"/>
      <c r="J20" s="251"/>
    </row>
  </sheetData>
  <mergeCells count="9">
    <mergeCell ref="B20:J20"/>
    <mergeCell ref="I6:J6"/>
    <mergeCell ref="B19:G19"/>
    <mergeCell ref="B2:F2"/>
    <mergeCell ref="B3:F3"/>
    <mergeCell ref="B6:B7"/>
    <mergeCell ref="C6:D6"/>
    <mergeCell ref="E6:F6"/>
    <mergeCell ref="G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544A-9679-4454-A96D-368612DA1C3F}">
  <sheetPr>
    <tabColor rgb="FFFF1D3D"/>
  </sheetPr>
  <dimension ref="A2:L69"/>
  <sheetViews>
    <sheetView showGridLines="0" topLeftCell="A22" workbookViewId="0">
      <selection activeCell="A2" sqref="A2"/>
    </sheetView>
  </sheetViews>
  <sheetFormatPr baseColWidth="10" defaultColWidth="11.42578125" defaultRowHeight="10.5" x14ac:dyDescent="0.15"/>
  <cols>
    <col min="1" max="1" width="11.42578125" style="3"/>
    <col min="2" max="2" width="38.140625" style="3" bestFit="1" customWidth="1"/>
    <col min="3" max="7" width="9.140625" style="3" customWidth="1"/>
    <col min="8" max="16384" width="11.42578125" style="3"/>
  </cols>
  <sheetData>
    <row r="2" spans="1:12" ht="12" x14ac:dyDescent="0.2">
      <c r="A2" s="69" t="s">
        <v>3</v>
      </c>
      <c r="B2" s="239" t="s">
        <v>79</v>
      </c>
      <c r="C2" s="239"/>
      <c r="D2" s="239"/>
      <c r="E2" s="239"/>
      <c r="F2" s="239"/>
      <c r="G2" s="239"/>
    </row>
    <row r="3" spans="1:12" ht="12" x14ac:dyDescent="0.2">
      <c r="A3" s="69"/>
      <c r="B3" s="239" t="s">
        <v>76</v>
      </c>
      <c r="C3" s="239"/>
      <c r="D3" s="239"/>
      <c r="E3" s="239"/>
      <c r="F3" s="239"/>
      <c r="G3" s="239"/>
    </row>
    <row r="6" spans="1:12" x14ac:dyDescent="0.15">
      <c r="B6" s="261" t="s">
        <v>18</v>
      </c>
      <c r="C6" s="258" t="str">
        <f>CONCATENATE("enero-",H6)</f>
        <v>enero-abril</v>
      </c>
      <c r="D6" s="259"/>
      <c r="E6" s="259"/>
      <c r="F6" s="259"/>
      <c r="G6" s="260"/>
      <c r="H6" s="254" t="s">
        <v>119</v>
      </c>
      <c r="I6" s="255"/>
      <c r="J6" s="255"/>
      <c r="K6" s="255"/>
      <c r="L6" s="256"/>
    </row>
    <row r="7" spans="1:12" ht="34.5" customHeight="1" thickBot="1" x14ac:dyDescent="0.2">
      <c r="B7" s="262"/>
      <c r="C7" s="119">
        <f>+'Cuadro 3'!C7</f>
        <v>2025</v>
      </c>
      <c r="D7" s="119">
        <f>+'Cuadro 1'!E7</f>
        <v>2026</v>
      </c>
      <c r="E7" s="120" t="s">
        <v>272</v>
      </c>
      <c r="F7" s="119" t="s">
        <v>273</v>
      </c>
      <c r="G7" s="120" t="s">
        <v>274</v>
      </c>
      <c r="H7" s="121">
        <f>+C7</f>
        <v>2025</v>
      </c>
      <c r="I7" s="121">
        <f>+D7</f>
        <v>2026</v>
      </c>
      <c r="J7" s="122" t="str">
        <f>+E7</f>
        <v>% Var.
'2026/2025</v>
      </c>
      <c r="K7" s="121" t="str">
        <f>+F7</f>
        <v>US$ Dif.
'2026/2025</v>
      </c>
      <c r="L7" s="122" t="str">
        <f>+G7</f>
        <v>% Part.
2026</v>
      </c>
    </row>
    <row r="8" spans="1:12" x14ac:dyDescent="0.15">
      <c r="A8" s="2">
        <v>1</v>
      </c>
      <c r="B8" s="80" t="s">
        <v>174</v>
      </c>
      <c r="C8" s="81">
        <v>11459.660236199999</v>
      </c>
      <c r="D8" s="81">
        <v>11820.499257699999</v>
      </c>
      <c r="E8" s="82">
        <v>3.1487759153639105E-2</v>
      </c>
      <c r="F8" s="81">
        <v>360.83902149999994</v>
      </c>
      <c r="G8" s="83">
        <v>0.29720754125746429</v>
      </c>
      <c r="H8" s="81">
        <v>3108.5229079000001</v>
      </c>
      <c r="I8" s="81">
        <v>2912.4888168000002</v>
      </c>
      <c r="J8" s="83">
        <v>-6.3063421730558566E-2</v>
      </c>
      <c r="K8" s="84">
        <v>-196.03409109999984</v>
      </c>
      <c r="L8" s="83">
        <v>0.29968930936478244</v>
      </c>
    </row>
    <row r="9" spans="1:12" x14ac:dyDescent="0.15">
      <c r="A9" s="2">
        <v>2</v>
      </c>
      <c r="B9" s="104" t="s">
        <v>175</v>
      </c>
      <c r="C9" s="105">
        <v>5340.0775795999998</v>
      </c>
      <c r="D9" s="105">
        <v>6166.9817513000007</v>
      </c>
      <c r="E9" s="106">
        <v>0.15484871883863915</v>
      </c>
      <c r="F9" s="105">
        <v>826.90417170000092</v>
      </c>
      <c r="G9" s="107">
        <v>0.15505888908115037</v>
      </c>
      <c r="H9" s="105">
        <v>1401.1685136000001</v>
      </c>
      <c r="I9" s="105">
        <v>1554.6245515000001</v>
      </c>
      <c r="J9" s="106">
        <v>0.10952004445612884</v>
      </c>
      <c r="K9" s="108">
        <v>153.45603789999996</v>
      </c>
      <c r="L9" s="109">
        <v>0.15996777583251512</v>
      </c>
    </row>
    <row r="10" spans="1:12" x14ac:dyDescent="0.15">
      <c r="A10" s="2">
        <v>3</v>
      </c>
      <c r="B10" s="85" t="s">
        <v>176</v>
      </c>
      <c r="C10" s="86">
        <v>2261.6064062199998</v>
      </c>
      <c r="D10" s="86">
        <v>2389.4218778300001</v>
      </c>
      <c r="E10" s="87">
        <v>5.6515347347122269E-2</v>
      </c>
      <c r="F10" s="86">
        <v>127.81547161000026</v>
      </c>
      <c r="G10" s="88">
        <v>6.0078190087787163E-2</v>
      </c>
      <c r="H10" s="86">
        <v>517.11710275999997</v>
      </c>
      <c r="I10" s="86">
        <v>482.30892550999999</v>
      </c>
      <c r="J10" s="87">
        <v>-6.7311982265175319E-2</v>
      </c>
      <c r="K10" s="89">
        <v>-34.808177249999972</v>
      </c>
      <c r="L10" s="88">
        <v>4.9628629628653408E-2</v>
      </c>
    </row>
    <row r="11" spans="1:12" x14ac:dyDescent="0.15">
      <c r="A11" s="2">
        <v>4</v>
      </c>
      <c r="B11" s="104" t="s">
        <v>178</v>
      </c>
      <c r="C11" s="105">
        <v>795.2355718099999</v>
      </c>
      <c r="D11" s="105">
        <v>1644.2327600399999</v>
      </c>
      <c r="E11" s="106">
        <v>1.0676046423547625</v>
      </c>
      <c r="F11" s="105">
        <v>848.99718823000001</v>
      </c>
      <c r="G11" s="107">
        <v>4.1341602009587912E-2</v>
      </c>
      <c r="H11" s="105">
        <v>185.93899497999999</v>
      </c>
      <c r="I11" s="105">
        <v>493.98685320999999</v>
      </c>
      <c r="J11" s="106">
        <v>1.6567146566707769</v>
      </c>
      <c r="K11" s="108">
        <v>308.04785822999997</v>
      </c>
      <c r="L11" s="109">
        <v>5.0830265173839838E-2</v>
      </c>
    </row>
    <row r="12" spans="1:12" x14ac:dyDescent="0.15">
      <c r="A12" s="2">
        <v>5</v>
      </c>
      <c r="B12" s="85" t="s">
        <v>180</v>
      </c>
      <c r="C12" s="86">
        <v>628.02979599999992</v>
      </c>
      <c r="D12" s="86">
        <v>1605.8661558700001</v>
      </c>
      <c r="E12" s="87">
        <v>1.5569903945608341</v>
      </c>
      <c r="F12" s="86">
        <v>977.83635987000014</v>
      </c>
      <c r="G12" s="88">
        <v>4.0376935133581288E-2</v>
      </c>
      <c r="H12" s="86">
        <v>180.73029406000001</v>
      </c>
      <c r="I12" s="86">
        <v>498.10111318999998</v>
      </c>
      <c r="J12" s="87">
        <v>1.7560466040332847</v>
      </c>
      <c r="K12" s="89">
        <v>317.37081912999997</v>
      </c>
      <c r="L12" s="88">
        <v>5.1253614346836174E-2</v>
      </c>
    </row>
    <row r="13" spans="1:12" x14ac:dyDescent="0.15">
      <c r="A13" s="2">
        <v>6</v>
      </c>
      <c r="B13" s="104" t="s">
        <v>177</v>
      </c>
      <c r="C13" s="105">
        <v>1777.9674874725999</v>
      </c>
      <c r="D13" s="105">
        <v>1330.5998030991998</v>
      </c>
      <c r="E13" s="106">
        <v>-0.25161747193101835</v>
      </c>
      <c r="F13" s="105">
        <v>-447.36768437340015</v>
      </c>
      <c r="G13" s="107">
        <v>3.3455803114167924E-2</v>
      </c>
      <c r="H13" s="110">
        <v>0.34278762000000002</v>
      </c>
      <c r="I13" s="110">
        <v>0.65373516129999998</v>
      </c>
      <c r="J13" s="106">
        <v>0.90711426888754021</v>
      </c>
      <c r="K13" s="111">
        <v>0.31094754129999996</v>
      </c>
      <c r="L13" s="112">
        <v>6.7268048504553354E-5</v>
      </c>
    </row>
    <row r="14" spans="1:12" x14ac:dyDescent="0.15">
      <c r="A14" s="2">
        <v>7</v>
      </c>
      <c r="B14" s="85" t="s">
        <v>184</v>
      </c>
      <c r="C14" s="86">
        <v>837.47356636399991</v>
      </c>
      <c r="D14" s="86">
        <v>787.979086435</v>
      </c>
      <c r="E14" s="87">
        <v>-5.9099751821286239E-2</v>
      </c>
      <c r="F14" s="86">
        <v>-49.494479928999908</v>
      </c>
      <c r="G14" s="88">
        <v>1.981247337662944E-2</v>
      </c>
      <c r="H14" s="86">
        <v>362.81497911999998</v>
      </c>
      <c r="I14" s="86">
        <v>312.08043651999998</v>
      </c>
      <c r="J14" s="87">
        <v>-0.13983585441553581</v>
      </c>
      <c r="K14" s="89">
        <v>-50.734542599999997</v>
      </c>
      <c r="L14" s="88">
        <v>3.2112456517411958E-2</v>
      </c>
    </row>
    <row r="15" spans="1:12" x14ac:dyDescent="0.15">
      <c r="A15" s="2">
        <v>8</v>
      </c>
      <c r="B15" s="104" t="s">
        <v>179</v>
      </c>
      <c r="C15" s="105">
        <v>615.44245267999997</v>
      </c>
      <c r="D15" s="105">
        <v>713.71658778000005</v>
      </c>
      <c r="E15" s="106">
        <v>0.15968046187268436</v>
      </c>
      <c r="F15" s="105">
        <v>98.27413510000008</v>
      </c>
      <c r="G15" s="107">
        <v>1.79452616665563E-2</v>
      </c>
      <c r="H15" s="105">
        <v>146.43428172</v>
      </c>
      <c r="I15" s="105">
        <v>176.07861242999999</v>
      </c>
      <c r="J15" s="106">
        <v>0.20244119315368736</v>
      </c>
      <c r="K15" s="108">
        <v>29.644330709999991</v>
      </c>
      <c r="L15" s="109">
        <v>1.8118139183460946E-2</v>
      </c>
    </row>
    <row r="16" spans="1:12" x14ac:dyDescent="0.15">
      <c r="A16" s="2">
        <v>9</v>
      </c>
      <c r="B16" s="85" t="s">
        <v>182</v>
      </c>
      <c r="C16" s="86">
        <v>476.69112175999999</v>
      </c>
      <c r="D16" s="86">
        <v>623.36199747000001</v>
      </c>
      <c r="E16" s="87">
        <v>0.30768535224334315</v>
      </c>
      <c r="F16" s="86">
        <v>146.67087571000002</v>
      </c>
      <c r="G16" s="88">
        <v>1.5673440058863411E-2</v>
      </c>
      <c r="H16" s="86">
        <v>161.20228814000001</v>
      </c>
      <c r="I16" s="86">
        <v>138.95267817000001</v>
      </c>
      <c r="J16" s="87">
        <v>-0.13802291658960064</v>
      </c>
      <c r="K16" s="89">
        <v>-22.249609969999995</v>
      </c>
      <c r="L16" s="88">
        <v>1.4297954352630831E-2</v>
      </c>
    </row>
    <row r="17" spans="1:12" x14ac:dyDescent="0.15">
      <c r="A17" s="2">
        <v>10</v>
      </c>
      <c r="B17" s="104" t="s">
        <v>181</v>
      </c>
      <c r="C17" s="105">
        <v>627.63032873999998</v>
      </c>
      <c r="D17" s="105">
        <v>536.31423419999987</v>
      </c>
      <c r="E17" s="106">
        <v>-0.14549343834821027</v>
      </c>
      <c r="F17" s="105">
        <v>-91.316094540000108</v>
      </c>
      <c r="G17" s="107">
        <v>1.3484763326229995E-2</v>
      </c>
      <c r="H17" s="105">
        <v>157.98837836999999</v>
      </c>
      <c r="I17" s="105">
        <v>120.42411147</v>
      </c>
      <c r="J17" s="106">
        <v>-0.23776601347237436</v>
      </c>
      <c r="K17" s="108">
        <v>-37.564266899999993</v>
      </c>
      <c r="L17" s="109">
        <v>1.2391401673076416E-2</v>
      </c>
    </row>
    <row r="18" spans="1:12" x14ac:dyDescent="0.15">
      <c r="A18" s="2">
        <v>11</v>
      </c>
      <c r="B18" s="85" t="s">
        <v>183</v>
      </c>
      <c r="C18" s="86">
        <v>439.12512045000005</v>
      </c>
      <c r="D18" s="86">
        <v>509.88837306000005</v>
      </c>
      <c r="E18" s="87">
        <v>0.16114599077703473</v>
      </c>
      <c r="F18" s="86">
        <v>70.763252609999995</v>
      </c>
      <c r="G18" s="88">
        <v>1.2820327328747541E-2</v>
      </c>
      <c r="H18" s="86">
        <v>112.26746072</v>
      </c>
      <c r="I18" s="86">
        <v>128.00920116</v>
      </c>
      <c r="J18" s="87">
        <v>0.14021641122943529</v>
      </c>
      <c r="K18" s="90">
        <v>15.741740440000001</v>
      </c>
      <c r="L18" s="88">
        <v>1.3171892323393695E-2</v>
      </c>
    </row>
    <row r="19" spans="1:12" x14ac:dyDescent="0.15">
      <c r="A19" s="2">
        <v>12</v>
      </c>
      <c r="B19" s="104" t="s">
        <v>186</v>
      </c>
      <c r="C19" s="105">
        <v>418.48031833000005</v>
      </c>
      <c r="D19" s="105">
        <v>502.88608877000001</v>
      </c>
      <c r="E19" s="106">
        <v>0.2016959143427155</v>
      </c>
      <c r="F19" s="105">
        <v>84.405770439999969</v>
      </c>
      <c r="G19" s="107">
        <v>1.2644266093799194E-2</v>
      </c>
      <c r="H19" s="105">
        <v>120.62224242000001</v>
      </c>
      <c r="I19" s="105">
        <v>119.83996620000001</v>
      </c>
      <c r="J19" s="106">
        <v>-6.4853397209790886E-3</v>
      </c>
      <c r="K19" s="108">
        <v>-0.78227621999999997</v>
      </c>
      <c r="L19" s="109">
        <v>1.2331294286045366E-2</v>
      </c>
    </row>
    <row r="20" spans="1:12" x14ac:dyDescent="0.15">
      <c r="A20" s="2">
        <v>13</v>
      </c>
      <c r="B20" s="85" t="s">
        <v>218</v>
      </c>
      <c r="C20" s="86">
        <v>47.968344780000002</v>
      </c>
      <c r="D20" s="86">
        <v>436.45683326</v>
      </c>
      <c r="E20" s="87">
        <v>8.0988512374514325</v>
      </c>
      <c r="F20" s="86">
        <v>388.48848848</v>
      </c>
      <c r="G20" s="88">
        <v>1.097400874956477E-2</v>
      </c>
      <c r="H20" s="86">
        <v>23.803018430000002</v>
      </c>
      <c r="I20" s="86">
        <v>96.028334740000005</v>
      </c>
      <c r="J20" s="87">
        <v>3.0342923323947533</v>
      </c>
      <c r="K20" s="89">
        <v>72.225316310000011</v>
      </c>
      <c r="L20" s="88">
        <v>9.8811247451587956E-3</v>
      </c>
    </row>
    <row r="21" spans="1:12" x14ac:dyDescent="0.15">
      <c r="A21" s="2">
        <v>14</v>
      </c>
      <c r="B21" s="104" t="s">
        <v>195</v>
      </c>
      <c r="C21" s="105">
        <v>160.02711312299999</v>
      </c>
      <c r="D21" s="105">
        <v>402.18884881900004</v>
      </c>
      <c r="E21" s="106">
        <v>1.5132544165179671</v>
      </c>
      <c r="F21" s="105">
        <v>242.16173569600005</v>
      </c>
      <c r="G21" s="107">
        <v>1.0112395108929058E-2</v>
      </c>
      <c r="H21" s="105">
        <v>34.023753501000002</v>
      </c>
      <c r="I21" s="105">
        <v>114.36441951</v>
      </c>
      <c r="J21" s="106">
        <v>2.3613110765876755</v>
      </c>
      <c r="K21" s="108">
        <v>80.340666009000003</v>
      </c>
      <c r="L21" s="109">
        <v>1.1767871416760781E-2</v>
      </c>
    </row>
    <row r="22" spans="1:12" x14ac:dyDescent="0.15">
      <c r="A22" s="2">
        <v>15</v>
      </c>
      <c r="B22" s="85" t="s">
        <v>17</v>
      </c>
      <c r="C22" s="86">
        <v>406.89500997099998</v>
      </c>
      <c r="D22" s="86">
        <v>394.10992312899998</v>
      </c>
      <c r="E22" s="87">
        <v>-3.1421095193355231E-2</v>
      </c>
      <c r="F22" s="86">
        <v>-12.785086841999998</v>
      </c>
      <c r="G22" s="88">
        <v>9.9092634485837827E-3</v>
      </c>
      <c r="H22" s="86">
        <v>126.20353178000001</v>
      </c>
      <c r="I22" s="86">
        <v>108.42121263999999</v>
      </c>
      <c r="J22" s="87">
        <v>-0.14090191367226101</v>
      </c>
      <c r="K22" s="89">
        <v>-17.782319140000013</v>
      </c>
      <c r="L22" s="88">
        <v>1.1156327244639538E-2</v>
      </c>
    </row>
    <row r="23" spans="1:12" x14ac:dyDescent="0.15">
      <c r="A23" s="2">
        <v>16</v>
      </c>
      <c r="B23" s="104" t="s">
        <v>198</v>
      </c>
      <c r="C23" s="105">
        <v>369.95236434499998</v>
      </c>
      <c r="D23" s="105">
        <v>328.43963880609999</v>
      </c>
      <c r="E23" s="106">
        <v>-0.11221100211752444</v>
      </c>
      <c r="F23" s="105">
        <v>-41.512725538899986</v>
      </c>
      <c r="G23" s="107">
        <v>8.2580892205093084E-3</v>
      </c>
      <c r="H23" s="110">
        <v>0.26801423000000002</v>
      </c>
      <c r="I23" s="110">
        <v>0.2079446291</v>
      </c>
      <c r="J23" s="106">
        <v>-0.22412840131660183</v>
      </c>
      <c r="K23" s="108">
        <v>-6.006960090000002E-2</v>
      </c>
      <c r="L23" s="109">
        <v>2.1397088950736478E-5</v>
      </c>
    </row>
    <row r="24" spans="1:12" x14ac:dyDescent="0.15">
      <c r="A24" s="2">
        <v>17</v>
      </c>
      <c r="B24" s="85" t="s">
        <v>185</v>
      </c>
      <c r="C24" s="86">
        <v>459.34203666000002</v>
      </c>
      <c r="D24" s="86">
        <v>311.08731183999998</v>
      </c>
      <c r="E24" s="87">
        <v>-0.32275453363249784</v>
      </c>
      <c r="F24" s="86">
        <v>-148.25472482000004</v>
      </c>
      <c r="G24" s="88">
        <v>7.8217927223448412E-3</v>
      </c>
      <c r="H24" s="86">
        <v>121.03307916999999</v>
      </c>
      <c r="I24" s="86">
        <v>84.480913049999998</v>
      </c>
      <c r="J24" s="87">
        <v>-0.30200145588843319</v>
      </c>
      <c r="K24" s="89">
        <v>-36.552166119999995</v>
      </c>
      <c r="L24" s="88">
        <v>8.6929180089618582E-3</v>
      </c>
    </row>
    <row r="25" spans="1:12" x14ac:dyDescent="0.15">
      <c r="A25" s="2">
        <v>18</v>
      </c>
      <c r="B25" s="104" t="s">
        <v>191</v>
      </c>
      <c r="C25" s="105">
        <v>249.07654095000001</v>
      </c>
      <c r="D25" s="105">
        <v>308.59182903000004</v>
      </c>
      <c r="E25" s="106">
        <v>0.23894377147283108</v>
      </c>
      <c r="F25" s="105">
        <v>59.515288080000033</v>
      </c>
      <c r="G25" s="107">
        <v>7.7590477998131461E-3</v>
      </c>
      <c r="H25" s="105">
        <v>72.920904710000002</v>
      </c>
      <c r="I25" s="105">
        <v>91.275845590000003</v>
      </c>
      <c r="J25" s="106">
        <v>0.25171027365878107</v>
      </c>
      <c r="K25" s="108">
        <v>18.354940880000001</v>
      </c>
      <c r="L25" s="109">
        <v>9.3921030593375286E-3</v>
      </c>
    </row>
    <row r="26" spans="1:12" x14ac:dyDescent="0.15">
      <c r="A26" s="2">
        <v>19</v>
      </c>
      <c r="B26" s="85" t="s">
        <v>201</v>
      </c>
      <c r="C26" s="86">
        <v>274.23134343999999</v>
      </c>
      <c r="D26" s="86">
        <v>304.40792894999998</v>
      </c>
      <c r="E26" s="87">
        <v>0.11004061436399026</v>
      </c>
      <c r="F26" s="86">
        <v>30.176585509999995</v>
      </c>
      <c r="G26" s="88">
        <v>7.6538503264633037E-3</v>
      </c>
      <c r="H26" s="86">
        <v>38.614117481999997</v>
      </c>
      <c r="I26" s="86">
        <v>27.147249681000002</v>
      </c>
      <c r="J26" s="87">
        <v>-0.29696050431154575</v>
      </c>
      <c r="K26" s="89">
        <v>-11.466867800999996</v>
      </c>
      <c r="L26" s="88">
        <v>2.7933980247831728E-3</v>
      </c>
    </row>
    <row r="27" spans="1:12" x14ac:dyDescent="0.15">
      <c r="A27" s="2">
        <v>20</v>
      </c>
      <c r="B27" s="104" t="s">
        <v>190</v>
      </c>
      <c r="C27" s="105">
        <v>243.62202298000003</v>
      </c>
      <c r="D27" s="105">
        <v>283.43594252000003</v>
      </c>
      <c r="E27" s="106">
        <v>0.16342496073628165</v>
      </c>
      <c r="F27" s="105">
        <v>39.813919540000001</v>
      </c>
      <c r="G27" s="107">
        <v>7.1265432824664165E-3</v>
      </c>
      <c r="H27" s="105">
        <v>46.286530800000001</v>
      </c>
      <c r="I27" s="105">
        <v>66.977142850000007</v>
      </c>
      <c r="J27" s="106">
        <v>0.44701151052781007</v>
      </c>
      <c r="K27" s="108">
        <v>20.690612050000006</v>
      </c>
      <c r="L27" s="109">
        <v>6.8918148520126111E-3</v>
      </c>
    </row>
    <row r="28" spans="1:12" x14ac:dyDescent="0.15">
      <c r="A28" s="2">
        <v>21</v>
      </c>
      <c r="B28" s="85" t="s">
        <v>194</v>
      </c>
      <c r="C28" s="86">
        <v>154.21637436999998</v>
      </c>
      <c r="D28" s="86">
        <v>214.35302395999997</v>
      </c>
      <c r="E28" s="87">
        <v>0.38994983402812045</v>
      </c>
      <c r="F28" s="86">
        <v>60.13664958999999</v>
      </c>
      <c r="G28" s="88">
        <v>5.3895638266509161E-3</v>
      </c>
      <c r="H28" s="86">
        <v>47.028503489999999</v>
      </c>
      <c r="I28" s="86">
        <v>64.754169559999994</v>
      </c>
      <c r="J28" s="87">
        <v>0.37691324950982397</v>
      </c>
      <c r="K28" s="89">
        <v>17.725666069999995</v>
      </c>
      <c r="L28" s="88">
        <v>6.6630753196327309E-3</v>
      </c>
    </row>
    <row r="29" spans="1:12" x14ac:dyDescent="0.15">
      <c r="A29" s="2">
        <v>22</v>
      </c>
      <c r="B29" s="104" t="s">
        <v>192</v>
      </c>
      <c r="C29" s="105">
        <v>280.40380304500002</v>
      </c>
      <c r="D29" s="105">
        <v>213.68596304799999</v>
      </c>
      <c r="E29" s="106">
        <v>-0.23793486134099595</v>
      </c>
      <c r="F29" s="105">
        <v>-66.717839997000027</v>
      </c>
      <c r="G29" s="107">
        <v>5.3727916473036413E-3</v>
      </c>
      <c r="H29" s="105">
        <v>77.076859991000006</v>
      </c>
      <c r="I29" s="105">
        <v>54.356017719</v>
      </c>
      <c r="J29" s="106">
        <v>-0.29478162803535379</v>
      </c>
      <c r="K29" s="108">
        <v>-22.720842272000006</v>
      </c>
      <c r="L29" s="109">
        <v>5.5931261662061898E-3</v>
      </c>
    </row>
    <row r="30" spans="1:12" x14ac:dyDescent="0.15">
      <c r="A30" s="2">
        <v>23</v>
      </c>
      <c r="B30" s="85" t="s">
        <v>193</v>
      </c>
      <c r="C30" s="86">
        <v>218.49416866000001</v>
      </c>
      <c r="D30" s="86">
        <v>210.18992731</v>
      </c>
      <c r="E30" s="87">
        <v>-3.8006695560476422E-2</v>
      </c>
      <c r="F30" s="86">
        <v>-8.3042413500000123</v>
      </c>
      <c r="G30" s="88">
        <v>5.2848894222633285E-3</v>
      </c>
      <c r="H30" s="86">
        <v>58.79912641</v>
      </c>
      <c r="I30" s="86">
        <v>53.380657489999997</v>
      </c>
      <c r="J30" s="87">
        <v>-9.2152201075533013E-2</v>
      </c>
      <c r="K30" s="89">
        <v>-5.4184689200000022</v>
      </c>
      <c r="L30" s="88">
        <v>5.4927635376100575E-3</v>
      </c>
    </row>
    <row r="31" spans="1:12" x14ac:dyDescent="0.15">
      <c r="A31" s="2">
        <v>24</v>
      </c>
      <c r="B31" s="104" t="s">
        <v>189</v>
      </c>
      <c r="C31" s="105">
        <v>250.20086533299997</v>
      </c>
      <c r="D31" s="105">
        <v>202.689988712</v>
      </c>
      <c r="E31" s="106">
        <v>-0.18989093645925759</v>
      </c>
      <c r="F31" s="105">
        <v>-47.510876620999966</v>
      </c>
      <c r="G31" s="107">
        <v>5.0963154659778931E-3</v>
      </c>
      <c r="H31" s="105">
        <v>63.959588089999997</v>
      </c>
      <c r="I31" s="105">
        <v>55.538256789999998</v>
      </c>
      <c r="J31" s="106">
        <v>-0.13166644050537069</v>
      </c>
      <c r="K31" s="108">
        <v>-8.4213312999999985</v>
      </c>
      <c r="L31" s="109">
        <v>5.7147762163791997E-3</v>
      </c>
    </row>
    <row r="32" spans="1:12" x14ac:dyDescent="0.15">
      <c r="A32" s="2">
        <v>25</v>
      </c>
      <c r="B32" s="85" t="s">
        <v>187</v>
      </c>
      <c r="C32" s="86">
        <v>326.48195046000001</v>
      </c>
      <c r="D32" s="86">
        <v>200.24432984999999</v>
      </c>
      <c r="E32" s="87">
        <v>-0.38666033583827919</v>
      </c>
      <c r="F32" s="86">
        <v>-126.23762061000002</v>
      </c>
      <c r="G32" s="88">
        <v>5.0348232869012726E-3</v>
      </c>
      <c r="H32" s="86">
        <v>103.90666397</v>
      </c>
      <c r="I32" s="86">
        <v>71.84739433</v>
      </c>
      <c r="J32" s="87">
        <v>-0.30853911015039581</v>
      </c>
      <c r="K32" s="89">
        <v>-32.059269639999997</v>
      </c>
      <c r="L32" s="88">
        <v>7.39295404748518E-3</v>
      </c>
    </row>
    <row r="33" spans="1:12" x14ac:dyDescent="0.15">
      <c r="A33" s="2">
        <v>26</v>
      </c>
      <c r="B33" s="104" t="s">
        <v>200</v>
      </c>
      <c r="C33" s="105">
        <v>158.96799345899998</v>
      </c>
      <c r="D33" s="105">
        <v>174.55675054</v>
      </c>
      <c r="E33" s="106">
        <v>9.8062237195065016E-2</v>
      </c>
      <c r="F33" s="105">
        <v>15.588757081000011</v>
      </c>
      <c r="G33" s="107">
        <v>4.3889502047970638E-3</v>
      </c>
      <c r="H33" s="105">
        <v>39.356148439000002</v>
      </c>
      <c r="I33" s="105">
        <v>43.620186541999999</v>
      </c>
      <c r="J33" s="106">
        <v>0.10834490345540382</v>
      </c>
      <c r="K33" s="108">
        <v>4.2640381029999972</v>
      </c>
      <c r="L33" s="109">
        <v>4.4884304803950916E-3</v>
      </c>
    </row>
    <row r="34" spans="1:12" x14ac:dyDescent="0.15">
      <c r="A34" s="2">
        <v>27</v>
      </c>
      <c r="B34" s="85" t="s">
        <v>188</v>
      </c>
      <c r="C34" s="86">
        <v>124.95946435720001</v>
      </c>
      <c r="D34" s="86">
        <v>159.45441200710002</v>
      </c>
      <c r="E34" s="87">
        <v>0.27604909982084491</v>
      </c>
      <c r="F34" s="86">
        <v>34.494947649900013</v>
      </c>
      <c r="G34" s="88">
        <v>4.0092260658460641E-3</v>
      </c>
      <c r="H34" s="86">
        <v>82.775853615000003</v>
      </c>
      <c r="I34" s="86">
        <v>92.639177876000005</v>
      </c>
      <c r="J34" s="87">
        <v>0.11915702261284378</v>
      </c>
      <c r="K34" s="89">
        <v>9.8633242610000025</v>
      </c>
      <c r="L34" s="88">
        <v>9.5323872413296713E-3</v>
      </c>
    </row>
    <row r="35" spans="1:12" x14ac:dyDescent="0.15">
      <c r="A35" s="2">
        <v>28</v>
      </c>
      <c r="B35" s="104" t="s">
        <v>219</v>
      </c>
      <c r="C35" s="105">
        <v>65.315123319999998</v>
      </c>
      <c r="D35" s="105">
        <v>147.75429320000001</v>
      </c>
      <c r="E35" s="106">
        <v>1.2621758283468858</v>
      </c>
      <c r="F35" s="105">
        <v>82.439169880000009</v>
      </c>
      <c r="G35" s="107">
        <v>3.7150452984124702E-3</v>
      </c>
      <c r="H35" s="105">
        <v>16.624096359999999</v>
      </c>
      <c r="I35" s="105">
        <v>50.317197839999999</v>
      </c>
      <c r="J35" s="106">
        <v>2.0267628838503677</v>
      </c>
      <c r="K35" s="108">
        <v>33.693101479999996</v>
      </c>
      <c r="L35" s="109">
        <v>5.1775396296315562E-3</v>
      </c>
    </row>
    <row r="36" spans="1:12" x14ac:dyDescent="0.15">
      <c r="A36" s="2">
        <v>29</v>
      </c>
      <c r="B36" s="85" t="s">
        <v>196</v>
      </c>
      <c r="C36" s="86">
        <v>162.80279772</v>
      </c>
      <c r="D36" s="86">
        <v>146.64060690999997</v>
      </c>
      <c r="E36" s="87">
        <v>-9.9274650290696709E-2</v>
      </c>
      <c r="F36" s="86">
        <v>-16.162190810000027</v>
      </c>
      <c r="G36" s="88">
        <v>3.6870434385276232E-3</v>
      </c>
      <c r="H36" s="86">
        <v>33.92049188</v>
      </c>
      <c r="I36" s="86">
        <v>41.032186269999997</v>
      </c>
      <c r="J36" s="87">
        <v>0.20965776130720415</v>
      </c>
      <c r="K36" s="89">
        <v>7.1116943899999967</v>
      </c>
      <c r="L36" s="88">
        <v>4.2221303972230263E-3</v>
      </c>
    </row>
    <row r="37" spans="1:12" x14ac:dyDescent="0.15">
      <c r="A37" s="2">
        <v>30</v>
      </c>
      <c r="B37" s="104" t="s">
        <v>207</v>
      </c>
      <c r="C37" s="105">
        <v>127.9953754</v>
      </c>
      <c r="D37" s="105">
        <v>143.28781408</v>
      </c>
      <c r="E37" s="106">
        <v>0.11947649383588588</v>
      </c>
      <c r="F37" s="105">
        <v>15.292438680000004</v>
      </c>
      <c r="G37" s="107">
        <v>3.6027428272230005E-3</v>
      </c>
      <c r="H37" s="105">
        <v>53.736905479999997</v>
      </c>
      <c r="I37" s="105">
        <v>20.062907920000001</v>
      </c>
      <c r="J37" s="106">
        <v>-0.62664564063021655</v>
      </c>
      <c r="K37" s="108">
        <v>-33.673997559999997</v>
      </c>
      <c r="L37" s="109">
        <v>2.0644333408978408E-3</v>
      </c>
    </row>
    <row r="38" spans="1:12" x14ac:dyDescent="0.15">
      <c r="A38" s="2">
        <v>31</v>
      </c>
      <c r="B38" s="85" t="s">
        <v>209</v>
      </c>
      <c r="C38" s="86">
        <v>108.64448582999999</v>
      </c>
      <c r="D38" s="86">
        <v>138.84478153999999</v>
      </c>
      <c r="E38" s="87">
        <v>0.27797357113232146</v>
      </c>
      <c r="F38" s="86">
        <v>30.200295709999992</v>
      </c>
      <c r="G38" s="88">
        <v>3.4910298827735414E-3</v>
      </c>
      <c r="H38" s="86">
        <v>33.367055379999996</v>
      </c>
      <c r="I38" s="86">
        <v>37.753487159999999</v>
      </c>
      <c r="J38" s="87">
        <v>0.13145996043238517</v>
      </c>
      <c r="K38" s="89">
        <v>4.3864317800000023</v>
      </c>
      <c r="L38" s="88">
        <v>3.8847587766959422E-3</v>
      </c>
    </row>
    <row r="39" spans="1:12" x14ac:dyDescent="0.15">
      <c r="A39" s="2">
        <v>32</v>
      </c>
      <c r="B39" s="104" t="s">
        <v>199</v>
      </c>
      <c r="C39" s="105">
        <v>163.01523528999999</v>
      </c>
      <c r="D39" s="105">
        <v>129.20218222999998</v>
      </c>
      <c r="E39" s="106">
        <v>-0.20742265592444442</v>
      </c>
      <c r="F39" s="105">
        <v>-33.813053060000016</v>
      </c>
      <c r="G39" s="107">
        <v>3.2485821511018713E-3</v>
      </c>
      <c r="H39" s="105">
        <v>43.2376693</v>
      </c>
      <c r="I39" s="105">
        <v>25.073827529999999</v>
      </c>
      <c r="J39" s="106">
        <v>-0.42009298984115229</v>
      </c>
      <c r="K39" s="108">
        <v>-18.163841770000001</v>
      </c>
      <c r="L39" s="109">
        <v>2.5800470073061147E-3</v>
      </c>
    </row>
    <row r="40" spans="1:12" x14ac:dyDescent="0.15">
      <c r="A40" s="2">
        <v>33</v>
      </c>
      <c r="B40" s="85" t="s">
        <v>206</v>
      </c>
      <c r="C40" s="86">
        <v>123.92888985</v>
      </c>
      <c r="D40" s="86">
        <v>128.55499005000001</v>
      </c>
      <c r="E40" s="87">
        <v>3.7328666508667174E-2</v>
      </c>
      <c r="F40" s="86">
        <v>4.6261002000000104</v>
      </c>
      <c r="G40" s="88">
        <v>3.2323095392311381E-3</v>
      </c>
      <c r="H40" s="86">
        <v>30.408752310000001</v>
      </c>
      <c r="I40" s="86">
        <v>45.174254500000004</v>
      </c>
      <c r="J40" s="87">
        <v>0.48556751159909739</v>
      </c>
      <c r="K40" s="89">
        <v>14.765502190000003</v>
      </c>
      <c r="L40" s="88">
        <v>4.6483409838629372E-3</v>
      </c>
    </row>
    <row r="41" spans="1:12" x14ac:dyDescent="0.15">
      <c r="A41" s="2">
        <v>34</v>
      </c>
      <c r="B41" s="104" t="s">
        <v>204</v>
      </c>
      <c r="C41" s="105">
        <v>146.111968453</v>
      </c>
      <c r="D41" s="105">
        <v>124.646978877</v>
      </c>
      <c r="E41" s="106">
        <v>-0.14690781188746127</v>
      </c>
      <c r="F41" s="105">
        <v>-21.464989576000008</v>
      </c>
      <c r="G41" s="107">
        <v>3.134048851030728E-3</v>
      </c>
      <c r="H41" s="105">
        <v>53.086401367000001</v>
      </c>
      <c r="I41" s="105">
        <v>35.252309132999997</v>
      </c>
      <c r="J41" s="106">
        <v>-0.33594464448076489</v>
      </c>
      <c r="K41" s="108">
        <v>-17.834092234000003</v>
      </c>
      <c r="L41" s="109">
        <v>3.6273925299360418E-3</v>
      </c>
    </row>
    <row r="42" spans="1:12" x14ac:dyDescent="0.15">
      <c r="A42" s="2">
        <v>35</v>
      </c>
      <c r="B42" s="85" t="s">
        <v>203</v>
      </c>
      <c r="C42" s="86">
        <v>131.97900025000001</v>
      </c>
      <c r="D42" s="86">
        <v>122.44984373999999</v>
      </c>
      <c r="E42" s="87">
        <v>-7.2202066176812241E-2</v>
      </c>
      <c r="F42" s="86">
        <v>-9.5291565100000213</v>
      </c>
      <c r="G42" s="88">
        <v>3.0788054033859275E-3</v>
      </c>
      <c r="H42" s="86">
        <v>44.092756430000001</v>
      </c>
      <c r="I42" s="86">
        <v>41.455648060000001</v>
      </c>
      <c r="J42" s="87">
        <v>-5.9808199430366193E-2</v>
      </c>
      <c r="K42" s="89">
        <v>-2.63710837</v>
      </c>
      <c r="L42" s="88">
        <v>4.2657037735929007E-3</v>
      </c>
    </row>
    <row r="43" spans="1:12" x14ac:dyDescent="0.15">
      <c r="A43" s="2">
        <v>36</v>
      </c>
      <c r="B43" s="104" t="s">
        <v>202</v>
      </c>
      <c r="C43" s="105">
        <v>131.40944493000001</v>
      </c>
      <c r="D43" s="105">
        <v>114.99407157</v>
      </c>
      <c r="E43" s="106">
        <v>-0.12491775890800116</v>
      </c>
      <c r="F43" s="105">
        <v>-16.415373360000004</v>
      </c>
      <c r="G43" s="107">
        <v>2.8913419412670955E-3</v>
      </c>
      <c r="H43" s="105">
        <v>32.862857269999999</v>
      </c>
      <c r="I43" s="105">
        <v>31.085875189999999</v>
      </c>
      <c r="J43" s="106">
        <v>-5.4072659154387637E-2</v>
      </c>
      <c r="K43" s="108">
        <v>-1.7769820799999998</v>
      </c>
      <c r="L43" s="109">
        <v>3.1986747598662657E-3</v>
      </c>
    </row>
    <row r="44" spans="1:12" x14ac:dyDescent="0.15">
      <c r="A44" s="2">
        <v>37</v>
      </c>
      <c r="B44" s="85" t="s">
        <v>217</v>
      </c>
      <c r="C44" s="86">
        <v>100.27317782</v>
      </c>
      <c r="D44" s="86">
        <v>112.98052712719999</v>
      </c>
      <c r="E44" s="87">
        <v>0.12672730219053108</v>
      </c>
      <c r="F44" s="86">
        <v>12.707349307199991</v>
      </c>
      <c r="G44" s="88">
        <v>2.840714587886282E-3</v>
      </c>
      <c r="H44" s="86">
        <v>9.3565827600000002</v>
      </c>
      <c r="I44" s="86">
        <v>5.8842118982000002</v>
      </c>
      <c r="J44" s="87">
        <v>-0.37111528331097665</v>
      </c>
      <c r="K44" s="89">
        <v>-3.4723708618</v>
      </c>
      <c r="L44" s="88">
        <v>6.0547370680211199E-4</v>
      </c>
    </row>
    <row r="45" spans="1:12" x14ac:dyDescent="0.15">
      <c r="A45" s="2">
        <v>38</v>
      </c>
      <c r="B45" s="104" t="s">
        <v>208</v>
      </c>
      <c r="C45" s="105">
        <v>126.385120984</v>
      </c>
      <c r="D45" s="105">
        <v>96.363322640999996</v>
      </c>
      <c r="E45" s="106">
        <v>-0.23754218937528793</v>
      </c>
      <c r="F45" s="105">
        <v>-30.021798343</v>
      </c>
      <c r="G45" s="107">
        <v>2.4229015682967038E-3</v>
      </c>
      <c r="H45" s="105">
        <v>36.908291857999998</v>
      </c>
      <c r="I45" s="105">
        <v>22.719740210000001</v>
      </c>
      <c r="J45" s="106">
        <v>-0.38442720954382448</v>
      </c>
      <c r="K45" s="108">
        <v>-14.188551647999997</v>
      </c>
      <c r="L45" s="109">
        <v>2.3378161018874533E-3</v>
      </c>
    </row>
    <row r="46" spans="1:12" x14ac:dyDescent="0.15">
      <c r="A46" s="2">
        <v>39</v>
      </c>
      <c r="B46" s="85" t="s">
        <v>197</v>
      </c>
      <c r="C46" s="86">
        <v>95.925148539999995</v>
      </c>
      <c r="D46" s="86">
        <v>95.214998009999988</v>
      </c>
      <c r="E46" s="87">
        <v>-7.4031736286952476E-3</v>
      </c>
      <c r="F46" s="86">
        <v>-0.71015053000000705</v>
      </c>
      <c r="G46" s="88">
        <v>2.3940287827481088E-3</v>
      </c>
      <c r="H46" s="86">
        <v>25.794099509999999</v>
      </c>
      <c r="I46" s="86">
        <v>20.955147409999999</v>
      </c>
      <c r="J46" s="87">
        <v>-0.1875991870979643</v>
      </c>
      <c r="K46" s="89">
        <v>-4.8389521000000002</v>
      </c>
      <c r="L46" s="88">
        <v>2.1562430106907967E-3</v>
      </c>
    </row>
    <row r="47" spans="1:12" x14ac:dyDescent="0.15">
      <c r="A47" s="2">
        <v>40</v>
      </c>
      <c r="B47" s="104" t="s">
        <v>212</v>
      </c>
      <c r="C47" s="105">
        <v>88.419270670000003</v>
      </c>
      <c r="D47" s="105">
        <v>94.34838938</v>
      </c>
      <c r="E47" s="106">
        <v>6.705686062633065E-2</v>
      </c>
      <c r="F47" s="105">
        <v>5.9291187099999973</v>
      </c>
      <c r="G47" s="107">
        <v>2.3722392953043347E-3</v>
      </c>
      <c r="H47" s="105">
        <v>25.645204960000001</v>
      </c>
      <c r="I47" s="105">
        <v>20.02085069</v>
      </c>
      <c r="J47" s="106">
        <v>-0.21931406977532697</v>
      </c>
      <c r="K47" s="108">
        <v>-5.6243542700000013</v>
      </c>
      <c r="L47" s="109">
        <v>2.0601057355385368E-3</v>
      </c>
    </row>
    <row r="48" spans="1:12" x14ac:dyDescent="0.15">
      <c r="A48" s="2">
        <v>41</v>
      </c>
      <c r="B48" s="85" t="s">
        <v>213</v>
      </c>
      <c r="C48" s="86">
        <v>69.019834639999999</v>
      </c>
      <c r="D48" s="86">
        <v>83.498249909999998</v>
      </c>
      <c r="E48" s="87">
        <v>0.20977180466336742</v>
      </c>
      <c r="F48" s="86">
        <v>14.478415269999999</v>
      </c>
      <c r="G48" s="88">
        <v>2.0994298983511022E-3</v>
      </c>
      <c r="H48" s="86">
        <v>27.82287826</v>
      </c>
      <c r="I48" s="86">
        <v>48.131876869999999</v>
      </c>
      <c r="J48" s="87">
        <v>0.72993880863855676</v>
      </c>
      <c r="K48" s="89">
        <v>20.30899861</v>
      </c>
      <c r="L48" s="88">
        <v>4.9526744461287249E-3</v>
      </c>
    </row>
    <row r="49" spans="1:12" x14ac:dyDescent="0.15">
      <c r="A49" s="2">
        <v>42</v>
      </c>
      <c r="B49" s="104" t="s">
        <v>210</v>
      </c>
      <c r="C49" s="105">
        <v>102.84444911400001</v>
      </c>
      <c r="D49" s="105">
        <v>77.140112329000004</v>
      </c>
      <c r="E49" s="106">
        <v>-0.24993411901606388</v>
      </c>
      <c r="F49" s="105">
        <v>-25.70433678500001</v>
      </c>
      <c r="G49" s="107">
        <v>1.9395647017778925E-3</v>
      </c>
      <c r="H49" s="105">
        <v>26.382993892999998</v>
      </c>
      <c r="I49" s="105">
        <v>22.679172611999999</v>
      </c>
      <c r="J49" s="106">
        <v>-0.14038669364141831</v>
      </c>
      <c r="K49" s="108">
        <v>-3.7038212809999997</v>
      </c>
      <c r="L49" s="109">
        <v>2.3336417766996343E-3</v>
      </c>
    </row>
    <row r="50" spans="1:12" x14ac:dyDescent="0.15">
      <c r="A50" s="2">
        <v>43</v>
      </c>
      <c r="B50" s="85" t="s">
        <v>216</v>
      </c>
      <c r="C50" s="86">
        <v>84.812191210000009</v>
      </c>
      <c r="D50" s="86">
        <v>76.937256990000009</v>
      </c>
      <c r="E50" s="87">
        <v>-9.2851441610572238E-2</v>
      </c>
      <c r="F50" s="86">
        <v>-7.8749342200000001</v>
      </c>
      <c r="G50" s="88">
        <v>1.9344642288434803E-3</v>
      </c>
      <c r="H50" s="86">
        <v>24.509554850000001</v>
      </c>
      <c r="I50" s="86">
        <v>20.499575190000002</v>
      </c>
      <c r="J50" s="87">
        <v>-0.16360883274059135</v>
      </c>
      <c r="K50" s="89">
        <v>-4.0099796599999991</v>
      </c>
      <c r="L50" s="88">
        <v>2.1093655349078725E-3</v>
      </c>
    </row>
    <row r="51" spans="1:12" x14ac:dyDescent="0.15">
      <c r="A51" s="2">
        <v>44</v>
      </c>
      <c r="B51" s="104" t="s">
        <v>221</v>
      </c>
      <c r="C51" s="105">
        <v>69.232185400000006</v>
      </c>
      <c r="D51" s="105">
        <v>76.695251839999997</v>
      </c>
      <c r="E51" s="106">
        <v>0.10779764349313736</v>
      </c>
      <c r="F51" s="105">
        <v>7.4630664399999915</v>
      </c>
      <c r="G51" s="107">
        <v>1.928379396550437E-3</v>
      </c>
      <c r="H51" s="105">
        <v>10.63164609</v>
      </c>
      <c r="I51" s="105">
        <v>14.34994682</v>
      </c>
      <c r="J51" s="106">
        <v>0.34973894903230351</v>
      </c>
      <c r="K51" s="108">
        <v>3.7183007299999993</v>
      </c>
      <c r="L51" s="109">
        <v>1.4765810007923788E-3</v>
      </c>
    </row>
    <row r="52" spans="1:12" x14ac:dyDescent="0.15">
      <c r="A52" s="2">
        <v>45</v>
      </c>
      <c r="B52" s="85" t="s">
        <v>211</v>
      </c>
      <c r="C52" s="86">
        <v>78.905605094999999</v>
      </c>
      <c r="D52" s="86">
        <v>75.880346908000007</v>
      </c>
      <c r="E52" s="87">
        <v>-3.8340219092898087E-2</v>
      </c>
      <c r="F52" s="86">
        <v>-3.0252581869999915</v>
      </c>
      <c r="G52" s="88">
        <v>1.9078899158679245E-3</v>
      </c>
      <c r="H52" s="86">
        <v>26.819376003999999</v>
      </c>
      <c r="I52" s="86">
        <v>19.498138295</v>
      </c>
      <c r="J52" s="87">
        <v>-0.2729831487469383</v>
      </c>
      <c r="K52" s="89">
        <v>-7.3212377089999983</v>
      </c>
      <c r="L52" s="88">
        <v>2.0063196692194645E-3</v>
      </c>
    </row>
    <row r="53" spans="1:12" x14ac:dyDescent="0.15">
      <c r="A53" s="2">
        <v>46</v>
      </c>
      <c r="B53" s="104" t="s">
        <v>215</v>
      </c>
      <c r="C53" s="105">
        <v>97.493176999999989</v>
      </c>
      <c r="D53" s="105">
        <v>70.230375280000004</v>
      </c>
      <c r="E53" s="106">
        <v>-0.27963804810668946</v>
      </c>
      <c r="F53" s="105">
        <v>-27.262801719999985</v>
      </c>
      <c r="G53" s="107">
        <v>1.7658304191306394E-3</v>
      </c>
      <c r="H53" s="105">
        <v>21.93644961</v>
      </c>
      <c r="I53" s="105">
        <v>19.484589060000001</v>
      </c>
      <c r="J53" s="106">
        <v>-0.11177107479062098</v>
      </c>
      <c r="K53" s="108">
        <v>-2.4518605499999993</v>
      </c>
      <c r="L53" s="109">
        <v>2.0049254798731749E-3</v>
      </c>
    </row>
    <row r="54" spans="1:12" x14ac:dyDescent="0.15">
      <c r="A54" s="2">
        <v>47</v>
      </c>
      <c r="B54" s="85" t="s">
        <v>223</v>
      </c>
      <c r="C54" s="86">
        <v>67.405587440000005</v>
      </c>
      <c r="D54" s="86">
        <v>66.296799800700001</v>
      </c>
      <c r="E54" s="87">
        <v>-1.6449491524526461E-2</v>
      </c>
      <c r="F54" s="86">
        <v>-1.1087876393000045</v>
      </c>
      <c r="G54" s="88">
        <v>1.6669269573507278E-3</v>
      </c>
      <c r="H54" s="86">
        <v>24.098992410000001</v>
      </c>
      <c r="I54" s="86">
        <v>19.745239665</v>
      </c>
      <c r="J54" s="87">
        <v>-0.18066119408350823</v>
      </c>
      <c r="K54" s="89">
        <v>-4.3537527450000013</v>
      </c>
      <c r="L54" s="88">
        <v>2.0317459089671439E-3</v>
      </c>
    </row>
    <row r="55" spans="1:12" x14ac:dyDescent="0.15">
      <c r="A55" s="2">
        <v>48</v>
      </c>
      <c r="B55" s="104" t="s">
        <v>214</v>
      </c>
      <c r="C55" s="105">
        <v>55.523144610000003</v>
      </c>
      <c r="D55" s="105">
        <v>65.159885150000008</v>
      </c>
      <c r="E55" s="106">
        <v>0.17356258561523141</v>
      </c>
      <c r="F55" s="105">
        <v>9.6367405400000052</v>
      </c>
      <c r="G55" s="107">
        <v>1.6383410575010221E-3</v>
      </c>
      <c r="H55" s="105">
        <v>16.914098809999999</v>
      </c>
      <c r="I55" s="105">
        <v>20.580226150000001</v>
      </c>
      <c r="J55" s="106">
        <v>0.21674978851563198</v>
      </c>
      <c r="K55" s="108">
        <v>3.6661273400000027</v>
      </c>
      <c r="L55" s="109">
        <v>2.117664358361747E-3</v>
      </c>
    </row>
    <row r="56" spans="1:12" x14ac:dyDescent="0.15">
      <c r="A56" s="2">
        <v>49</v>
      </c>
      <c r="B56" s="85" t="s">
        <v>220</v>
      </c>
      <c r="C56" s="86">
        <v>67.257305799999997</v>
      </c>
      <c r="D56" s="86">
        <v>64.845148109999997</v>
      </c>
      <c r="E56" s="87">
        <v>-3.5864619632147043E-2</v>
      </c>
      <c r="F56" s="86">
        <v>-2.4121576900000008</v>
      </c>
      <c r="G56" s="88">
        <v>1.6304274982035904E-3</v>
      </c>
      <c r="H56" s="86">
        <v>16.509960499999998</v>
      </c>
      <c r="I56" s="86">
        <v>17.88047628</v>
      </c>
      <c r="J56" s="87">
        <v>8.3011451178214513E-2</v>
      </c>
      <c r="K56" s="89">
        <v>1.3705157800000016</v>
      </c>
      <c r="L56" s="88">
        <v>1.8398654637081639E-3</v>
      </c>
    </row>
    <row r="57" spans="1:12" x14ac:dyDescent="0.15">
      <c r="A57" s="2">
        <v>50</v>
      </c>
      <c r="B57" s="104" t="s">
        <v>225</v>
      </c>
      <c r="C57" s="105">
        <v>55.359404499999997</v>
      </c>
      <c r="D57" s="105">
        <v>64.043066080000003</v>
      </c>
      <c r="E57" s="106">
        <v>0.15685973609054993</v>
      </c>
      <c r="F57" s="105">
        <v>8.6836615800000061</v>
      </c>
      <c r="G57" s="107">
        <v>1.6102604288754647E-3</v>
      </c>
      <c r="H57" s="105">
        <v>13.4454394</v>
      </c>
      <c r="I57" s="105">
        <v>15.008584320000001</v>
      </c>
      <c r="J57" s="106">
        <v>0.11625837382451043</v>
      </c>
      <c r="K57" s="108">
        <v>1.5631449200000009</v>
      </c>
      <c r="L57" s="109">
        <v>1.5443534902035551E-3</v>
      </c>
    </row>
    <row r="58" spans="1:12" x14ac:dyDescent="0.15">
      <c r="A58" s="2">
        <v>51</v>
      </c>
      <c r="B58" s="85" t="s">
        <v>222</v>
      </c>
      <c r="C58" s="86">
        <v>62.731935601000004</v>
      </c>
      <c r="D58" s="86">
        <v>59.267982537799995</v>
      </c>
      <c r="E58" s="87">
        <v>-5.5218335446113542E-2</v>
      </c>
      <c r="F58" s="86">
        <v>-3.4639530632000088</v>
      </c>
      <c r="G58" s="88">
        <v>1.4901985932510708E-3</v>
      </c>
      <c r="H58" s="86">
        <v>13.48897697</v>
      </c>
      <c r="I58" s="86">
        <v>16.789144740000001</v>
      </c>
      <c r="J58" s="87">
        <v>0.24465663907201418</v>
      </c>
      <c r="K58" s="89">
        <v>3.3001677700000016</v>
      </c>
      <c r="L58" s="88">
        <v>1.7275696177553714E-3</v>
      </c>
    </row>
    <row r="59" spans="1:12" x14ac:dyDescent="0.15">
      <c r="A59" s="2">
        <v>52</v>
      </c>
      <c r="B59" s="104" t="s">
        <v>205</v>
      </c>
      <c r="C59" s="105">
        <v>30.5830159024</v>
      </c>
      <c r="D59" s="105">
        <v>47.708439375599994</v>
      </c>
      <c r="E59" s="106">
        <v>0.55996516262008278</v>
      </c>
      <c r="F59" s="105">
        <v>17.125423473199994</v>
      </c>
      <c r="G59" s="107">
        <v>1.1995523754900891E-3</v>
      </c>
      <c r="H59" s="105">
        <v>27.607024030000002</v>
      </c>
      <c r="I59" s="105">
        <v>42.707290483999998</v>
      </c>
      <c r="J59" s="106">
        <v>0.54697190242565941</v>
      </c>
      <c r="K59" s="108">
        <v>15.100266453999996</v>
      </c>
      <c r="L59" s="109">
        <v>4.3944952908191726E-3</v>
      </c>
    </row>
    <row r="60" spans="1:12" x14ac:dyDescent="0.15">
      <c r="A60" s="2">
        <v>53</v>
      </c>
      <c r="B60" s="85" t="s">
        <v>224</v>
      </c>
      <c r="C60" s="86">
        <v>46.324186238399996</v>
      </c>
      <c r="D60" s="86">
        <v>42.920041073699998</v>
      </c>
      <c r="E60" s="87">
        <v>-7.3485266361315249E-2</v>
      </c>
      <c r="F60" s="86">
        <v>-3.4041451646999974</v>
      </c>
      <c r="G60" s="88">
        <v>1.0791557615364052E-3</v>
      </c>
      <c r="H60" s="86">
        <v>17.008397441</v>
      </c>
      <c r="I60" s="86">
        <v>11.536626045</v>
      </c>
      <c r="J60" s="87">
        <v>-0.32170999148984425</v>
      </c>
      <c r="K60" s="89">
        <v>-5.4717713959999994</v>
      </c>
      <c r="L60" s="88">
        <v>1.1870958857876468E-3</v>
      </c>
    </row>
    <row r="61" spans="1:12" x14ac:dyDescent="0.15">
      <c r="A61" s="2">
        <v>54</v>
      </c>
      <c r="B61" s="104" t="s">
        <v>228</v>
      </c>
      <c r="C61" s="105">
        <v>26.565085330100001</v>
      </c>
      <c r="D61" s="105">
        <v>37.067902888999996</v>
      </c>
      <c r="E61" s="106">
        <v>0.39536170986808794</v>
      </c>
      <c r="F61" s="105">
        <v>10.502817558899995</v>
      </c>
      <c r="G61" s="107">
        <v>9.3201311019360249E-4</v>
      </c>
      <c r="H61" s="105">
        <v>7.3561624235999998</v>
      </c>
      <c r="I61" s="105">
        <v>9.6791537356999999</v>
      </c>
      <c r="J61" s="106">
        <v>0.31578847479596051</v>
      </c>
      <c r="K61" s="108">
        <v>2.3229913121000001</v>
      </c>
      <c r="L61" s="109">
        <v>9.9596567772389818E-4</v>
      </c>
    </row>
    <row r="62" spans="1:12" x14ac:dyDescent="0.15">
      <c r="A62" s="2">
        <v>55</v>
      </c>
      <c r="B62" s="91" t="s">
        <v>226</v>
      </c>
      <c r="C62" s="92">
        <v>27.736577780000001</v>
      </c>
      <c r="D62" s="92">
        <v>29.88578665</v>
      </c>
      <c r="E62" s="93">
        <v>7.7486447212306242E-2</v>
      </c>
      <c r="F62" s="92">
        <v>2.1492088699999989</v>
      </c>
      <c r="G62" s="94">
        <v>7.5143028861540163E-4</v>
      </c>
      <c r="H62" s="92">
        <v>4.8855602100000004</v>
      </c>
      <c r="I62" s="92">
        <v>7.6172926900000002</v>
      </c>
      <c r="J62" s="93">
        <v>0.55914416414489332</v>
      </c>
      <c r="K62" s="95">
        <v>2.7317324799999998</v>
      </c>
      <c r="L62" s="96">
        <v>7.8380427499930429E-4</v>
      </c>
    </row>
    <row r="63" spans="1:12" x14ac:dyDescent="0.15">
      <c r="A63" s="2">
        <v>56</v>
      </c>
      <c r="B63" s="113" t="s">
        <v>227</v>
      </c>
      <c r="C63" s="114">
        <v>34.803535757200002</v>
      </c>
      <c r="D63" s="114">
        <v>24.6191363302</v>
      </c>
      <c r="E63" s="115">
        <v>-0.2926254245559835</v>
      </c>
      <c r="F63" s="114">
        <v>-10.184399427000002</v>
      </c>
      <c r="G63" s="116">
        <v>6.1900879286589251E-4</v>
      </c>
      <c r="H63" s="114">
        <v>21.177015345000001</v>
      </c>
      <c r="I63" s="114">
        <v>17.472942588999999</v>
      </c>
      <c r="J63" s="115">
        <v>-0.17491004731573523</v>
      </c>
      <c r="K63" s="117">
        <v>-3.7040727560000022</v>
      </c>
      <c r="L63" s="118">
        <v>1.7979310570611158E-3</v>
      </c>
    </row>
    <row r="64" spans="1:12" ht="11.25" thickBot="1" x14ac:dyDescent="0.2">
      <c r="A64" s="2"/>
      <c r="B64" s="98" t="s">
        <v>19</v>
      </c>
      <c r="C64" s="99">
        <v>35498.218577699998</v>
      </c>
      <c r="D64" s="99">
        <v>39771.868532300003</v>
      </c>
      <c r="E64" s="100">
        <v>0.12039054707057084</v>
      </c>
      <c r="F64" s="99">
        <v>4273.649954600005</v>
      </c>
      <c r="G64" s="101">
        <v>1</v>
      </c>
      <c r="H64" s="99">
        <v>9080.8549858999995</v>
      </c>
      <c r="I64" s="99">
        <v>9718.3607348999994</v>
      </c>
      <c r="J64" s="101">
        <v>7.0203273809555045E-2</v>
      </c>
      <c r="K64" s="102">
        <v>637.50574899999992</v>
      </c>
      <c r="L64" s="103">
        <v>1</v>
      </c>
    </row>
    <row r="66" spans="2:12" x14ac:dyDescent="0.15">
      <c r="B66" s="257"/>
      <c r="C66" s="257"/>
      <c r="D66" s="257"/>
      <c r="E66" s="257"/>
      <c r="F66" s="257"/>
      <c r="G66" s="257"/>
    </row>
    <row r="67" spans="2:12" s="11" customFormat="1" ht="12" x14ac:dyDescent="0.2">
      <c r="B67" s="238" t="s">
        <v>89</v>
      </c>
      <c r="C67" s="238"/>
      <c r="D67" s="238"/>
      <c r="E67" s="238"/>
      <c r="F67" s="238"/>
      <c r="G67" s="238"/>
    </row>
    <row r="68" spans="2:12" s="11" customFormat="1" ht="12" x14ac:dyDescent="0.2">
      <c r="B68" s="233" t="s">
        <v>88</v>
      </c>
      <c r="C68" s="233"/>
      <c r="D68" s="233"/>
      <c r="E68" s="233"/>
      <c r="F68" s="233"/>
      <c r="G68" s="233"/>
      <c r="H68" s="233"/>
      <c r="I68" s="233"/>
      <c r="J68" s="233"/>
      <c r="K68" s="233"/>
      <c r="L68" s="233"/>
    </row>
    <row r="69" spans="2:12" ht="27.75" customHeight="1" x14ac:dyDescent="0.15">
      <c r="B69" s="2"/>
    </row>
  </sheetData>
  <mergeCells count="8">
    <mergeCell ref="B67:G67"/>
    <mergeCell ref="B68:L68"/>
    <mergeCell ref="H6:L6"/>
    <mergeCell ref="B66:G66"/>
    <mergeCell ref="B2:G2"/>
    <mergeCell ref="B3:G3"/>
    <mergeCell ref="C6:G6"/>
    <mergeCell ref="B6:B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4C31-631C-4AF5-83F4-2CFAECBC0335}">
  <sheetPr>
    <tabColor rgb="FFFF1D3D"/>
  </sheetPr>
  <dimension ref="A2:L55"/>
  <sheetViews>
    <sheetView showGridLines="0" workbookViewId="0">
      <selection activeCell="A2" sqref="A2"/>
    </sheetView>
  </sheetViews>
  <sheetFormatPr baseColWidth="10" defaultColWidth="11.42578125" defaultRowHeight="10.5" x14ac:dyDescent="0.15"/>
  <cols>
    <col min="1" max="1" width="11.42578125" style="3"/>
    <col min="2" max="2" width="44.140625" style="3" customWidth="1"/>
    <col min="3" max="3" width="11.42578125" style="3" customWidth="1"/>
    <col min="4" max="16384" width="11.42578125" style="3"/>
  </cols>
  <sheetData>
    <row r="2" spans="1:12" s="69" customFormat="1" ht="12" x14ac:dyDescent="0.2">
      <c r="A2" s="69" t="s">
        <v>4</v>
      </c>
      <c r="B2" s="239" t="s">
        <v>80</v>
      </c>
      <c r="C2" s="239"/>
      <c r="D2" s="239"/>
      <c r="E2" s="239"/>
      <c r="F2" s="239"/>
      <c r="G2" s="239"/>
    </row>
    <row r="3" spans="1:12" s="69" customFormat="1" ht="12" x14ac:dyDescent="0.2">
      <c r="B3" s="239" t="s">
        <v>76</v>
      </c>
      <c r="C3" s="239"/>
      <c r="D3" s="239"/>
      <c r="E3" s="239"/>
      <c r="F3" s="239"/>
      <c r="G3" s="239"/>
    </row>
    <row r="6" spans="1:12" ht="12.75" customHeight="1" x14ac:dyDescent="0.15">
      <c r="B6" s="261" t="s">
        <v>20</v>
      </c>
      <c r="C6" s="258" t="str">
        <f>CONCATENATE("enero-",H6)</f>
        <v>enero-abril</v>
      </c>
      <c r="D6" s="259"/>
      <c r="E6" s="259"/>
      <c r="F6" s="259"/>
      <c r="G6" s="260"/>
      <c r="H6" s="254" t="s">
        <v>119</v>
      </c>
      <c r="I6" s="255"/>
      <c r="J6" s="255"/>
      <c r="K6" s="255"/>
      <c r="L6" s="256"/>
    </row>
    <row r="7" spans="1:12" ht="21.75" thickBot="1" x14ac:dyDescent="0.2">
      <c r="B7" s="262"/>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2">
        <v>1</v>
      </c>
      <c r="B8" s="197" t="s">
        <v>233</v>
      </c>
      <c r="C8" s="198">
        <v>1369.7106677100001</v>
      </c>
      <c r="D8" s="198">
        <v>1778.2601906199998</v>
      </c>
      <c r="E8" s="199">
        <v>0.29827432357889716</v>
      </c>
      <c r="F8" s="198">
        <v>408.54952290999972</v>
      </c>
      <c r="G8" s="200">
        <v>5.8900465348855818E-2</v>
      </c>
      <c r="H8" s="198">
        <v>338.29192164</v>
      </c>
      <c r="I8" s="198">
        <v>548.90521649000004</v>
      </c>
      <c r="J8" s="200">
        <v>0.62257855236084625</v>
      </c>
      <c r="K8" s="201">
        <v>210.61329485000005</v>
      </c>
      <c r="L8" s="200">
        <v>6.5700053683776904E-2</v>
      </c>
    </row>
    <row r="9" spans="1:12" x14ac:dyDescent="0.15">
      <c r="A9" s="2">
        <v>2</v>
      </c>
      <c r="B9" s="208" t="s">
        <v>232</v>
      </c>
      <c r="C9" s="105">
        <v>1621.26798702</v>
      </c>
      <c r="D9" s="105">
        <v>1632.1780920199999</v>
      </c>
      <c r="E9" s="106">
        <v>6.7293655875197977E-3</v>
      </c>
      <c r="F9" s="105">
        <v>10.91010499999993</v>
      </c>
      <c r="G9" s="107">
        <v>5.4061857572522763E-2</v>
      </c>
      <c r="H9" s="105">
        <v>486.25270847000002</v>
      </c>
      <c r="I9" s="105">
        <v>609.07670180000002</v>
      </c>
      <c r="J9" s="148">
        <v>0.25259292378332909</v>
      </c>
      <c r="K9" s="209">
        <v>122.82399333000001</v>
      </c>
      <c r="L9" s="109">
        <v>7.2902152873831907E-2</v>
      </c>
    </row>
    <row r="10" spans="1:12" x14ac:dyDescent="0.15">
      <c r="A10" s="2">
        <v>3</v>
      </c>
      <c r="B10" s="197" t="s">
        <v>230</v>
      </c>
      <c r="C10" s="202">
        <v>1466.5245693700001</v>
      </c>
      <c r="D10" s="202">
        <v>1552.04768145</v>
      </c>
      <c r="E10" s="203">
        <v>5.8316862783103218E-2</v>
      </c>
      <c r="F10" s="202">
        <v>85.523112079999919</v>
      </c>
      <c r="G10" s="204">
        <v>5.140773614751222E-2</v>
      </c>
      <c r="H10" s="202">
        <v>394.64124803999999</v>
      </c>
      <c r="I10" s="202">
        <v>401.51465856999999</v>
      </c>
      <c r="J10" s="204">
        <v>1.7416857878230108E-2</v>
      </c>
      <c r="K10" s="205">
        <v>6.873410530000001</v>
      </c>
      <c r="L10" s="204">
        <v>4.8058451314340785E-2</v>
      </c>
    </row>
    <row r="11" spans="1:12" x14ac:dyDescent="0.15">
      <c r="A11" s="2">
        <v>4</v>
      </c>
      <c r="B11" s="208" t="s">
        <v>229</v>
      </c>
      <c r="C11" s="105">
        <v>1640.8614692599999</v>
      </c>
      <c r="D11" s="105">
        <v>1532.6579540999999</v>
      </c>
      <c r="E11" s="106">
        <v>-6.594311414283982E-2</v>
      </c>
      <c r="F11" s="105">
        <v>-108.20351516000005</v>
      </c>
      <c r="G11" s="107">
        <v>5.0765499443386118E-2</v>
      </c>
      <c r="H11" s="105">
        <v>455.13546309999998</v>
      </c>
      <c r="I11" s="105">
        <v>400.91837298000002</v>
      </c>
      <c r="J11" s="148">
        <v>-0.11912297440133257</v>
      </c>
      <c r="K11" s="209">
        <v>-54.217090119999966</v>
      </c>
      <c r="L11" s="109">
        <v>4.7987080166650896E-2</v>
      </c>
    </row>
    <row r="12" spans="1:12" x14ac:dyDescent="0.15">
      <c r="A12" s="2">
        <v>5</v>
      </c>
      <c r="B12" s="197" t="s">
        <v>231</v>
      </c>
      <c r="C12" s="202">
        <v>1210.55466703</v>
      </c>
      <c r="D12" s="202">
        <v>1406.6207756399999</v>
      </c>
      <c r="E12" s="203">
        <v>0.16196386164949717</v>
      </c>
      <c r="F12" s="202">
        <v>196.0661086099999</v>
      </c>
      <c r="G12" s="204">
        <v>4.6590830009908844E-2</v>
      </c>
      <c r="H12" s="202">
        <v>278.1973438</v>
      </c>
      <c r="I12" s="202">
        <v>385.05853867000002</v>
      </c>
      <c r="J12" s="204">
        <v>0.38412011204112728</v>
      </c>
      <c r="K12" s="205">
        <v>106.86119487000002</v>
      </c>
      <c r="L12" s="204">
        <v>4.6088770705782815E-2</v>
      </c>
    </row>
    <row r="13" spans="1:12" x14ac:dyDescent="0.15">
      <c r="A13" s="2">
        <v>6</v>
      </c>
      <c r="B13" s="208" t="s">
        <v>235</v>
      </c>
      <c r="C13" s="105">
        <v>1215.1160038799999</v>
      </c>
      <c r="D13" s="105">
        <v>1166.72574981</v>
      </c>
      <c r="E13" s="106">
        <v>-3.9823567392318404E-2</v>
      </c>
      <c r="F13" s="105">
        <v>-48.390254069999855</v>
      </c>
      <c r="G13" s="107">
        <v>3.8644901325908837E-2</v>
      </c>
      <c r="H13" s="105">
        <v>244.90859745</v>
      </c>
      <c r="I13" s="105">
        <v>238.91805711000001</v>
      </c>
      <c r="J13" s="148">
        <v>-2.4460310509201388E-2</v>
      </c>
      <c r="K13" s="209">
        <v>-5.9905403399999955</v>
      </c>
      <c r="L13" s="109">
        <v>2.8596793593118723E-2</v>
      </c>
    </row>
    <row r="14" spans="1:12" x14ac:dyDescent="0.15">
      <c r="A14" s="2">
        <v>7</v>
      </c>
      <c r="B14" s="197" t="s">
        <v>234</v>
      </c>
      <c r="C14" s="202">
        <v>1370.91880962</v>
      </c>
      <c r="D14" s="202">
        <v>1146.05261774</v>
      </c>
      <c r="E14" s="203">
        <v>-0.16402590022258867</v>
      </c>
      <c r="F14" s="202">
        <v>-224.86619188000009</v>
      </c>
      <c r="G14" s="204">
        <v>3.7960155018498774E-2</v>
      </c>
      <c r="H14" s="202">
        <v>343.49825626000001</v>
      </c>
      <c r="I14" s="202">
        <v>344.31600284000001</v>
      </c>
      <c r="J14" s="203">
        <v>2.3806425945318566E-3</v>
      </c>
      <c r="K14" s="205">
        <v>0.817746580000005</v>
      </c>
      <c r="L14" s="204">
        <v>4.1212178698949574E-2</v>
      </c>
    </row>
    <row r="15" spans="1:12" x14ac:dyDescent="0.15">
      <c r="A15" s="2">
        <v>8</v>
      </c>
      <c r="B15" s="208" t="s">
        <v>237</v>
      </c>
      <c r="C15" s="105">
        <v>903.54579192999995</v>
      </c>
      <c r="D15" s="105">
        <v>992.35350705999986</v>
      </c>
      <c r="E15" s="106">
        <v>9.8288007008813683E-2</v>
      </c>
      <c r="F15" s="105">
        <v>88.807715129999906</v>
      </c>
      <c r="G15" s="107">
        <v>3.2869252578850199E-2</v>
      </c>
      <c r="H15" s="105">
        <v>243.96361927000001</v>
      </c>
      <c r="I15" s="105">
        <v>293.08051621999999</v>
      </c>
      <c r="J15" s="148">
        <v>0.20132877638465096</v>
      </c>
      <c r="K15" s="209">
        <v>49.116896949999983</v>
      </c>
      <c r="L15" s="109">
        <v>3.5079655049468535E-2</v>
      </c>
    </row>
    <row r="16" spans="1:12" x14ac:dyDescent="0.15">
      <c r="A16" s="2">
        <v>9</v>
      </c>
      <c r="B16" s="197" t="s">
        <v>236</v>
      </c>
      <c r="C16" s="202">
        <v>877.04042112999991</v>
      </c>
      <c r="D16" s="202">
        <v>921.15353106999999</v>
      </c>
      <c r="E16" s="203">
        <v>5.0297693101948093E-2</v>
      </c>
      <c r="F16" s="202">
        <v>44.113109940000072</v>
      </c>
      <c r="G16" s="204">
        <v>3.0510929685069285E-2</v>
      </c>
      <c r="H16" s="202">
        <v>223.27386211000001</v>
      </c>
      <c r="I16" s="202">
        <v>302.33213283999999</v>
      </c>
      <c r="J16" s="204">
        <v>0.35408654637348658</v>
      </c>
      <c r="K16" s="205">
        <v>79.058270729999975</v>
      </c>
      <c r="L16" s="204">
        <v>3.6187007813361961E-2</v>
      </c>
    </row>
    <row r="17" spans="1:12" x14ac:dyDescent="0.15">
      <c r="A17" s="2">
        <v>10</v>
      </c>
      <c r="B17" s="208" t="s">
        <v>239</v>
      </c>
      <c r="C17" s="105">
        <v>706.96371121000004</v>
      </c>
      <c r="D17" s="105">
        <v>696.84699566000006</v>
      </c>
      <c r="E17" s="106">
        <v>-1.4310091719820783E-2</v>
      </c>
      <c r="F17" s="105">
        <v>-10.116715549999981</v>
      </c>
      <c r="G17" s="107">
        <v>2.3081331144806032E-2</v>
      </c>
      <c r="H17" s="105">
        <v>159.28863631999999</v>
      </c>
      <c r="I17" s="105">
        <v>167.14342877999999</v>
      </c>
      <c r="J17" s="148">
        <v>4.9311693799802825E-2</v>
      </c>
      <c r="K17" s="209">
        <v>7.8547924599999988</v>
      </c>
      <c r="L17" s="109">
        <v>2.0005880639934855E-2</v>
      </c>
    </row>
    <row r="18" spans="1:12" x14ac:dyDescent="0.15">
      <c r="A18" s="2">
        <v>11</v>
      </c>
      <c r="B18" s="197" t="s">
        <v>240</v>
      </c>
      <c r="C18" s="202">
        <v>573.71328803000006</v>
      </c>
      <c r="D18" s="202">
        <v>654.38543468</v>
      </c>
      <c r="E18" s="203">
        <v>0.14061404595840821</v>
      </c>
      <c r="F18" s="202">
        <v>80.672146649999945</v>
      </c>
      <c r="G18" s="204">
        <v>2.1674897083945214E-2</v>
      </c>
      <c r="H18" s="202">
        <v>142.80968318999999</v>
      </c>
      <c r="I18" s="202">
        <v>167.31124460999999</v>
      </c>
      <c r="J18" s="204">
        <v>0.17156792783723285</v>
      </c>
      <c r="K18" s="205">
        <v>24.501561420000002</v>
      </c>
      <c r="L18" s="204">
        <v>2.0025967002222485E-2</v>
      </c>
    </row>
    <row r="19" spans="1:12" x14ac:dyDescent="0.15">
      <c r="A19" s="2">
        <v>12</v>
      </c>
      <c r="B19" s="208" t="s">
        <v>241</v>
      </c>
      <c r="C19" s="105">
        <v>384.40914432799997</v>
      </c>
      <c r="D19" s="105">
        <v>605.05849097999999</v>
      </c>
      <c r="E19" s="106">
        <v>0.57399609220463632</v>
      </c>
      <c r="F19" s="105">
        <v>220.64934665200002</v>
      </c>
      <c r="G19" s="107">
        <v>2.004106422107612E-2</v>
      </c>
      <c r="H19" s="105">
        <v>100.92251251</v>
      </c>
      <c r="I19" s="105">
        <v>192.94145419</v>
      </c>
      <c r="J19" s="148">
        <v>0.91177814930917633</v>
      </c>
      <c r="K19" s="209">
        <v>92.018941679999998</v>
      </c>
      <c r="L19" s="109">
        <v>2.3093720950891929E-2</v>
      </c>
    </row>
    <row r="20" spans="1:12" x14ac:dyDescent="0.15">
      <c r="A20" s="2">
        <v>13</v>
      </c>
      <c r="B20" s="197" t="s">
        <v>243</v>
      </c>
      <c r="C20" s="202">
        <v>501.87595600000003</v>
      </c>
      <c r="D20" s="202">
        <v>596.53876742999989</v>
      </c>
      <c r="E20" s="203">
        <v>0.1886179449290053</v>
      </c>
      <c r="F20" s="202">
        <v>94.662811429999863</v>
      </c>
      <c r="G20" s="204">
        <v>1.9758869475680819E-2</v>
      </c>
      <c r="H20" s="202">
        <v>128.12562549</v>
      </c>
      <c r="I20" s="202">
        <v>157.47752478999999</v>
      </c>
      <c r="J20" s="204">
        <v>0.22908687616351076</v>
      </c>
      <c r="K20" s="205">
        <v>29.351899299999985</v>
      </c>
      <c r="L20" s="204">
        <v>1.8848940621936677E-2</v>
      </c>
    </row>
    <row r="21" spans="1:12" x14ac:dyDescent="0.15">
      <c r="A21" s="2">
        <v>14</v>
      </c>
      <c r="B21" s="208" t="s">
        <v>238</v>
      </c>
      <c r="C21" s="105">
        <v>616.87346397400006</v>
      </c>
      <c r="D21" s="105">
        <v>530.971114457</v>
      </c>
      <c r="E21" s="106">
        <v>-0.13925440877875184</v>
      </c>
      <c r="F21" s="105">
        <v>-85.902349517000061</v>
      </c>
      <c r="G21" s="107">
        <v>1.7587103334644118E-2</v>
      </c>
      <c r="H21" s="105">
        <v>214.47415566000001</v>
      </c>
      <c r="I21" s="105">
        <v>97.840784657</v>
      </c>
      <c r="J21" s="148">
        <v>-0.54381084119009515</v>
      </c>
      <c r="K21" s="209">
        <v>-116.63337100300001</v>
      </c>
      <c r="L21" s="109">
        <v>1.1710846629465152E-2</v>
      </c>
    </row>
    <row r="22" spans="1:12" x14ac:dyDescent="0.15">
      <c r="A22" s="2">
        <v>15</v>
      </c>
      <c r="B22" s="197" t="s">
        <v>242</v>
      </c>
      <c r="C22" s="202">
        <v>522.55160608999995</v>
      </c>
      <c r="D22" s="202">
        <v>523.20590943999991</v>
      </c>
      <c r="E22" s="203">
        <v>1.2521315452378445E-3</v>
      </c>
      <c r="F22" s="206">
        <v>0.65430334999996376</v>
      </c>
      <c r="G22" s="204">
        <v>1.7329900147257288E-2</v>
      </c>
      <c r="H22" s="202">
        <v>134.07857652999999</v>
      </c>
      <c r="I22" s="202">
        <v>145.29464071999999</v>
      </c>
      <c r="J22" s="204">
        <v>8.3652918163927614E-2</v>
      </c>
      <c r="K22" s="205">
        <v>11.216064189999997</v>
      </c>
      <c r="L22" s="204">
        <v>1.7390735974984098E-2</v>
      </c>
    </row>
    <row r="23" spans="1:12" x14ac:dyDescent="0.15">
      <c r="A23" s="2">
        <v>16</v>
      </c>
      <c r="B23" s="208" t="s">
        <v>244</v>
      </c>
      <c r="C23" s="105">
        <v>401.54501884399997</v>
      </c>
      <c r="D23" s="105">
        <v>425.49353027900003</v>
      </c>
      <c r="E23" s="106">
        <v>5.9640912752310982E-2</v>
      </c>
      <c r="F23" s="105">
        <v>23.948511435000057</v>
      </c>
      <c r="G23" s="107">
        <v>1.4093419550500457E-2</v>
      </c>
      <c r="H23" s="105">
        <v>116.34556601</v>
      </c>
      <c r="I23" s="105">
        <v>125.10305733</v>
      </c>
      <c r="J23" s="148">
        <v>7.5271380082050365E-2</v>
      </c>
      <c r="K23" s="209">
        <v>8.7574913199999997</v>
      </c>
      <c r="L23" s="109">
        <v>1.4973946932303129E-2</v>
      </c>
    </row>
    <row r="24" spans="1:12" x14ac:dyDescent="0.15">
      <c r="A24" s="2">
        <v>17</v>
      </c>
      <c r="B24" s="197" t="s">
        <v>250</v>
      </c>
      <c r="C24" s="202">
        <v>294.83681112800002</v>
      </c>
      <c r="D24" s="202">
        <v>415.67257008400003</v>
      </c>
      <c r="E24" s="203">
        <v>0.40983945828779356</v>
      </c>
      <c r="F24" s="202">
        <v>120.83575895600001</v>
      </c>
      <c r="G24" s="204">
        <v>1.3768124563462365E-2</v>
      </c>
      <c r="H24" s="202">
        <v>75.251858901000006</v>
      </c>
      <c r="I24" s="202">
        <v>82.509997049999996</v>
      </c>
      <c r="J24" s="204">
        <v>9.6451280473332401E-2</v>
      </c>
      <c r="K24" s="205">
        <v>7.2581381489999899</v>
      </c>
      <c r="L24" s="204">
        <v>9.8758602993382783E-3</v>
      </c>
    </row>
    <row r="25" spans="1:12" x14ac:dyDescent="0.15">
      <c r="A25" s="2">
        <v>18</v>
      </c>
      <c r="B25" s="208" t="s">
        <v>247</v>
      </c>
      <c r="C25" s="105">
        <v>381.32468263599998</v>
      </c>
      <c r="D25" s="105">
        <v>396.484205637</v>
      </c>
      <c r="E25" s="106">
        <v>3.9754895739258611E-2</v>
      </c>
      <c r="F25" s="105">
        <v>15.159523001000025</v>
      </c>
      <c r="G25" s="107">
        <v>1.3132557506867744E-2</v>
      </c>
      <c r="H25" s="105">
        <v>101.03799581</v>
      </c>
      <c r="I25" s="105">
        <v>106.30272676</v>
      </c>
      <c r="J25" s="148">
        <v>5.2106446765830761E-2</v>
      </c>
      <c r="K25" s="209">
        <v>5.2647309500000006</v>
      </c>
      <c r="L25" s="109">
        <v>1.2723680965402348E-2</v>
      </c>
    </row>
    <row r="26" spans="1:12" x14ac:dyDescent="0.15">
      <c r="A26" s="2">
        <v>19</v>
      </c>
      <c r="B26" s="197" t="s">
        <v>190</v>
      </c>
      <c r="C26" s="202">
        <v>270.22999556999997</v>
      </c>
      <c r="D26" s="202">
        <v>374.18005773999994</v>
      </c>
      <c r="E26" s="203">
        <v>0.38467255254449695</v>
      </c>
      <c r="F26" s="202">
        <v>103.95006216999997</v>
      </c>
      <c r="G26" s="204">
        <v>1.2393787839035856E-2</v>
      </c>
      <c r="H26" s="202">
        <v>70.763764609999996</v>
      </c>
      <c r="I26" s="202">
        <v>126.49051428999999</v>
      </c>
      <c r="J26" s="204">
        <v>0.78750402818626974</v>
      </c>
      <c r="K26" s="205">
        <v>55.726749679999998</v>
      </c>
      <c r="L26" s="204">
        <v>1.5140015670616149E-2</v>
      </c>
    </row>
    <row r="27" spans="1:12" x14ac:dyDescent="0.15">
      <c r="A27" s="2">
        <v>20</v>
      </c>
      <c r="B27" s="208" t="s">
        <v>245</v>
      </c>
      <c r="C27" s="105">
        <v>410.93743227599998</v>
      </c>
      <c r="D27" s="105">
        <v>356.50835729800002</v>
      </c>
      <c r="E27" s="106">
        <v>-0.13245100276346566</v>
      </c>
      <c r="F27" s="105">
        <v>-54.42907497799996</v>
      </c>
      <c r="G27" s="107">
        <v>1.1808456521926141E-2</v>
      </c>
      <c r="H27" s="105">
        <v>74.335675125999998</v>
      </c>
      <c r="I27" s="105">
        <v>66.148240885000007</v>
      </c>
      <c r="J27" s="148">
        <v>-0.11014138537279949</v>
      </c>
      <c r="K27" s="209">
        <v>-8.1874342409999912</v>
      </c>
      <c r="L27" s="210">
        <v>7.9174743592750705E-3</v>
      </c>
    </row>
    <row r="28" spans="1:12" x14ac:dyDescent="0.15">
      <c r="A28" s="2">
        <v>21</v>
      </c>
      <c r="B28" s="197" t="s">
        <v>246</v>
      </c>
      <c r="C28" s="202">
        <v>301.37262375700004</v>
      </c>
      <c r="D28" s="202">
        <v>325.16444839899998</v>
      </c>
      <c r="E28" s="203">
        <v>7.894487676220896E-2</v>
      </c>
      <c r="F28" s="202">
        <v>23.791824641999938</v>
      </c>
      <c r="G28" s="204">
        <v>1.0770267155858418E-2</v>
      </c>
      <c r="H28" s="202">
        <v>88.347660286999997</v>
      </c>
      <c r="I28" s="202">
        <v>75.159412312000001</v>
      </c>
      <c r="J28" s="204">
        <v>-0.1492767089944157</v>
      </c>
      <c r="K28" s="205">
        <v>-13.188247974999996</v>
      </c>
      <c r="L28" s="203">
        <v>8.9960475422617581E-3</v>
      </c>
    </row>
    <row r="29" spans="1:12" x14ac:dyDescent="0.15">
      <c r="A29" s="2">
        <v>22</v>
      </c>
      <c r="B29" s="211" t="s">
        <v>255</v>
      </c>
      <c r="C29" s="105">
        <v>259.60335535999997</v>
      </c>
      <c r="D29" s="105">
        <v>318.21497201</v>
      </c>
      <c r="E29" s="106">
        <v>0.22577372533849371</v>
      </c>
      <c r="F29" s="105">
        <v>58.61161665000003</v>
      </c>
      <c r="G29" s="107">
        <v>1.0540082959303768E-2</v>
      </c>
      <c r="H29" s="105">
        <v>58.18224395</v>
      </c>
      <c r="I29" s="105">
        <v>88.646485029999994</v>
      </c>
      <c r="J29" s="148">
        <v>0.52360031191268619</v>
      </c>
      <c r="K29" s="209">
        <v>30.464241079999994</v>
      </c>
      <c r="L29" s="109">
        <v>1.0610354302317382E-2</v>
      </c>
    </row>
    <row r="30" spans="1:12" x14ac:dyDescent="0.15">
      <c r="A30" s="2">
        <v>23</v>
      </c>
      <c r="B30" s="197" t="s">
        <v>251</v>
      </c>
      <c r="C30" s="202">
        <v>281.51133438199997</v>
      </c>
      <c r="D30" s="202">
        <v>297.64617805800003</v>
      </c>
      <c r="E30" s="203">
        <v>5.7315076536512466E-2</v>
      </c>
      <c r="F30" s="202">
        <v>16.13484367600006</v>
      </c>
      <c r="G30" s="203">
        <v>9.8587925936823393E-3</v>
      </c>
      <c r="H30" s="202">
        <v>53.687686956999997</v>
      </c>
      <c r="I30" s="202">
        <v>69.002177175</v>
      </c>
      <c r="J30" s="204">
        <v>0.28525144378571965</v>
      </c>
      <c r="K30" s="205">
        <v>15.314490218000003</v>
      </c>
      <c r="L30" s="203">
        <v>8.2590702520269742E-3</v>
      </c>
    </row>
    <row r="31" spans="1:12" x14ac:dyDescent="0.15">
      <c r="A31" s="2">
        <v>24</v>
      </c>
      <c r="B31" s="208" t="s">
        <v>249</v>
      </c>
      <c r="C31" s="105">
        <v>305.46412789800002</v>
      </c>
      <c r="D31" s="105">
        <v>296.18956726099998</v>
      </c>
      <c r="E31" s="106">
        <v>-3.0362192447346836E-2</v>
      </c>
      <c r="F31" s="105">
        <v>-9.274560637000036</v>
      </c>
      <c r="G31" s="212">
        <v>9.8105459680040367E-3</v>
      </c>
      <c r="H31" s="105">
        <v>73.713433658</v>
      </c>
      <c r="I31" s="105">
        <v>71.645695938000003</v>
      </c>
      <c r="J31" s="148">
        <v>-2.8051029743010547E-2</v>
      </c>
      <c r="K31" s="209">
        <v>-2.0677377199999967</v>
      </c>
      <c r="L31" s="210">
        <v>8.5754806621042776E-3</v>
      </c>
    </row>
    <row r="32" spans="1:12" x14ac:dyDescent="0.15">
      <c r="A32" s="2">
        <v>25</v>
      </c>
      <c r="B32" s="197" t="s">
        <v>254</v>
      </c>
      <c r="C32" s="202">
        <v>294.61034143799998</v>
      </c>
      <c r="D32" s="202">
        <v>287.45466529000004</v>
      </c>
      <c r="E32" s="203">
        <v>-2.4288611571043006E-2</v>
      </c>
      <c r="F32" s="202">
        <v>-7.1556761479999409</v>
      </c>
      <c r="G32" s="203">
        <v>9.5212239702545647E-3</v>
      </c>
      <c r="H32" s="202">
        <v>80.291659903999999</v>
      </c>
      <c r="I32" s="202">
        <v>65.943631367999998</v>
      </c>
      <c r="J32" s="204">
        <v>-0.17869886552544922</v>
      </c>
      <c r="K32" s="205">
        <v>-14.348028536000001</v>
      </c>
      <c r="L32" s="203">
        <v>7.8929840541235308E-3</v>
      </c>
    </row>
    <row r="33" spans="1:12" x14ac:dyDescent="0.15">
      <c r="A33" s="2">
        <v>26</v>
      </c>
      <c r="B33" s="208" t="s">
        <v>248</v>
      </c>
      <c r="C33" s="105">
        <v>292.613241518</v>
      </c>
      <c r="D33" s="105">
        <v>267.84583267900001</v>
      </c>
      <c r="E33" s="106">
        <v>-8.4642132770592404E-2</v>
      </c>
      <c r="F33" s="105">
        <v>-24.767408838999984</v>
      </c>
      <c r="G33" s="212">
        <v>8.8717299469232361E-3</v>
      </c>
      <c r="H33" s="105">
        <v>79.066418169000002</v>
      </c>
      <c r="I33" s="105">
        <v>74.496107788000003</v>
      </c>
      <c r="J33" s="148">
        <v>-5.7803432694158663E-2</v>
      </c>
      <c r="K33" s="209">
        <v>-4.5703103809999988</v>
      </c>
      <c r="L33" s="210">
        <v>8.9166547044341998E-3</v>
      </c>
    </row>
    <row r="34" spans="1:12" x14ac:dyDescent="0.15">
      <c r="A34" s="2">
        <v>27</v>
      </c>
      <c r="B34" s="197" t="s">
        <v>256</v>
      </c>
      <c r="C34" s="202">
        <v>288.59648224299997</v>
      </c>
      <c r="D34" s="202">
        <v>250.92822007199999</v>
      </c>
      <c r="E34" s="203">
        <v>-0.13052224988412398</v>
      </c>
      <c r="F34" s="202">
        <v>-37.668262170999981</v>
      </c>
      <c r="G34" s="203">
        <v>8.3113759220172674E-3</v>
      </c>
      <c r="H34" s="202">
        <v>75.697748838999999</v>
      </c>
      <c r="I34" s="202">
        <v>62.30306161</v>
      </c>
      <c r="J34" s="204">
        <v>-0.17694961124258646</v>
      </c>
      <c r="K34" s="205">
        <v>-13.394687228999999</v>
      </c>
      <c r="L34" s="203">
        <v>7.4572337253698377E-3</v>
      </c>
    </row>
    <row r="35" spans="1:12" x14ac:dyDescent="0.15">
      <c r="A35" s="2">
        <v>28</v>
      </c>
      <c r="B35" s="208" t="s">
        <v>257</v>
      </c>
      <c r="C35" s="105">
        <v>246.64886407699998</v>
      </c>
      <c r="D35" s="105">
        <v>250.28901257500002</v>
      </c>
      <c r="E35" s="106">
        <v>1.4758423930400166E-2</v>
      </c>
      <c r="F35" s="105">
        <v>3.6401484980000305</v>
      </c>
      <c r="G35" s="212">
        <v>8.2902037565341889E-3</v>
      </c>
      <c r="H35" s="105">
        <v>62.130846830999999</v>
      </c>
      <c r="I35" s="105">
        <v>77.528753226999996</v>
      </c>
      <c r="J35" s="148">
        <v>0.24783029978463533</v>
      </c>
      <c r="K35" s="209">
        <v>15.397906395999996</v>
      </c>
      <c r="L35" s="210">
        <v>9.2796408123459479E-3</v>
      </c>
    </row>
    <row r="36" spans="1:12" x14ac:dyDescent="0.15">
      <c r="A36" s="2">
        <v>29</v>
      </c>
      <c r="B36" s="197" t="s">
        <v>252</v>
      </c>
      <c r="C36" s="202">
        <v>271.72880108000004</v>
      </c>
      <c r="D36" s="202">
        <v>239.84162184000002</v>
      </c>
      <c r="E36" s="203">
        <v>-0.1173492802870465</v>
      </c>
      <c r="F36" s="202">
        <v>-31.887179240000023</v>
      </c>
      <c r="G36" s="203">
        <v>7.9441598090743536E-3</v>
      </c>
      <c r="H36" s="202">
        <v>113.25932462</v>
      </c>
      <c r="I36" s="202">
        <v>85.058083319999994</v>
      </c>
      <c r="J36" s="204">
        <v>-0.24899708164973522</v>
      </c>
      <c r="K36" s="205">
        <v>-28.201241300000007</v>
      </c>
      <c r="L36" s="204">
        <v>1.0180848118183218E-2</v>
      </c>
    </row>
    <row r="37" spans="1:12" x14ac:dyDescent="0.15">
      <c r="A37" s="2">
        <v>30</v>
      </c>
      <c r="B37" s="208" t="s">
        <v>258</v>
      </c>
      <c r="C37" s="105">
        <v>225.18090847000002</v>
      </c>
      <c r="D37" s="105">
        <v>228.35404831400001</v>
      </c>
      <c r="E37" s="106">
        <v>1.4091513643674336E-2</v>
      </c>
      <c r="F37" s="105">
        <v>3.1731398439999907</v>
      </c>
      <c r="G37" s="212">
        <v>7.5636623824437274E-3</v>
      </c>
      <c r="H37" s="105">
        <v>63.138506870999997</v>
      </c>
      <c r="I37" s="105">
        <v>62.095263234000001</v>
      </c>
      <c r="J37" s="148">
        <v>-1.6523096422464856E-2</v>
      </c>
      <c r="K37" s="209">
        <v>-1.0432436369999962</v>
      </c>
      <c r="L37" s="210">
        <v>7.4323617364572487E-3</v>
      </c>
    </row>
    <row r="38" spans="1:12" x14ac:dyDescent="0.15">
      <c r="A38" s="2">
        <v>31</v>
      </c>
      <c r="B38" s="197" t="s">
        <v>259</v>
      </c>
      <c r="C38" s="202">
        <v>195.29795328599999</v>
      </c>
      <c r="D38" s="202">
        <v>224.70848615700001</v>
      </c>
      <c r="E38" s="203">
        <v>0.1505931443527746</v>
      </c>
      <c r="F38" s="202">
        <v>29.410532871000015</v>
      </c>
      <c r="G38" s="203">
        <v>7.4429121634160987E-3</v>
      </c>
      <c r="H38" s="202">
        <v>52.947866865999998</v>
      </c>
      <c r="I38" s="202">
        <v>61.899994861000003</v>
      </c>
      <c r="J38" s="204">
        <v>0.16907438438749511</v>
      </c>
      <c r="K38" s="205">
        <v>8.952127995000005</v>
      </c>
      <c r="L38" s="203">
        <v>7.4089894998607738E-3</v>
      </c>
    </row>
    <row r="39" spans="1:12" x14ac:dyDescent="0.15">
      <c r="A39" s="2">
        <v>32</v>
      </c>
      <c r="B39" s="208" t="s">
        <v>267</v>
      </c>
      <c r="C39" s="105">
        <v>116.7359375363</v>
      </c>
      <c r="D39" s="105">
        <v>172.5302916608</v>
      </c>
      <c r="E39" s="106">
        <v>0.47795353600642732</v>
      </c>
      <c r="F39" s="105">
        <v>55.794354124500003</v>
      </c>
      <c r="G39" s="212">
        <v>5.7146386784106456E-3</v>
      </c>
      <c r="H39" s="105">
        <v>21.105971951000001</v>
      </c>
      <c r="I39" s="105">
        <v>52.370484261000001</v>
      </c>
      <c r="J39" s="148">
        <v>1.481311184464011</v>
      </c>
      <c r="K39" s="209">
        <v>31.264512310000001</v>
      </c>
      <c r="L39" s="112">
        <v>6.2683748013820841E-3</v>
      </c>
    </row>
    <row r="40" spans="1:12" x14ac:dyDescent="0.15">
      <c r="A40" s="2">
        <v>33</v>
      </c>
      <c r="B40" s="197" t="s">
        <v>260</v>
      </c>
      <c r="C40" s="202">
        <v>164.58206797299999</v>
      </c>
      <c r="D40" s="202">
        <v>171.638992135</v>
      </c>
      <c r="E40" s="203">
        <v>4.2877843551933692E-2</v>
      </c>
      <c r="F40" s="202">
        <v>7.0569241620000014</v>
      </c>
      <c r="G40" s="203">
        <v>5.6851165887233483E-3</v>
      </c>
      <c r="H40" s="202">
        <v>26.640454627</v>
      </c>
      <c r="I40" s="202">
        <v>65.190895698999995</v>
      </c>
      <c r="J40" s="204">
        <v>1.4470639338462816</v>
      </c>
      <c r="K40" s="205">
        <v>38.550441071999998</v>
      </c>
      <c r="L40" s="203">
        <v>7.8028869437713382E-3</v>
      </c>
    </row>
    <row r="41" spans="1:12" x14ac:dyDescent="0.15">
      <c r="A41" s="2">
        <v>34</v>
      </c>
      <c r="B41" s="208" t="s">
        <v>264</v>
      </c>
      <c r="C41" s="105">
        <v>139.57680036100001</v>
      </c>
      <c r="D41" s="105">
        <v>149.44115002499998</v>
      </c>
      <c r="E41" s="106">
        <v>7.067327549053215E-2</v>
      </c>
      <c r="F41" s="105">
        <v>9.8643496639999739</v>
      </c>
      <c r="G41" s="212">
        <v>4.9498680368432243E-3</v>
      </c>
      <c r="H41" s="105">
        <v>36.882632000000001</v>
      </c>
      <c r="I41" s="105">
        <v>37.946706804999998</v>
      </c>
      <c r="J41" s="148">
        <v>2.88502947674667E-2</v>
      </c>
      <c r="K41" s="209">
        <v>1.0640748049999971</v>
      </c>
      <c r="L41" s="210">
        <v>4.5419511407694228E-3</v>
      </c>
    </row>
    <row r="42" spans="1:12" x14ac:dyDescent="0.15">
      <c r="A42" s="2">
        <v>35</v>
      </c>
      <c r="B42" s="197" t="s">
        <v>262</v>
      </c>
      <c r="C42" s="202">
        <v>197.68241293899999</v>
      </c>
      <c r="D42" s="202">
        <v>141.56342702199998</v>
      </c>
      <c r="E42" s="203">
        <v>-0.28388456556485364</v>
      </c>
      <c r="F42" s="202">
        <v>-56.118985917000003</v>
      </c>
      <c r="G42" s="203">
        <v>4.6889379697958875E-3</v>
      </c>
      <c r="H42" s="202">
        <v>42.580141359999999</v>
      </c>
      <c r="I42" s="202">
        <v>40.452935511</v>
      </c>
      <c r="J42" s="204">
        <v>-4.9957698144194262E-2</v>
      </c>
      <c r="K42" s="205">
        <v>-2.1272058489999992</v>
      </c>
      <c r="L42" s="203">
        <v>4.8419289066593965E-3</v>
      </c>
    </row>
    <row r="43" spans="1:12" x14ac:dyDescent="0.15">
      <c r="A43" s="2">
        <v>36</v>
      </c>
      <c r="B43" s="208" t="s">
        <v>263</v>
      </c>
      <c r="C43" s="105">
        <v>171.079150207</v>
      </c>
      <c r="D43" s="105">
        <v>129.54934588</v>
      </c>
      <c r="E43" s="106">
        <v>-0.24275199097464728</v>
      </c>
      <c r="F43" s="105">
        <v>-41.529804326999994</v>
      </c>
      <c r="G43" s="212">
        <v>4.2910012821641462E-3</v>
      </c>
      <c r="H43" s="105">
        <v>50.696472782999997</v>
      </c>
      <c r="I43" s="105">
        <v>34.151006711999997</v>
      </c>
      <c r="J43" s="148">
        <v>-0.3263632588764277</v>
      </c>
      <c r="K43" s="209">
        <v>-16.545466071</v>
      </c>
      <c r="L43" s="210">
        <v>4.0876328133316285E-3</v>
      </c>
    </row>
    <row r="44" spans="1:12" x14ac:dyDescent="0.15">
      <c r="A44" s="2">
        <v>37</v>
      </c>
      <c r="B44" s="197" t="s">
        <v>261</v>
      </c>
      <c r="C44" s="202">
        <v>141.47170656490002</v>
      </c>
      <c r="D44" s="202">
        <v>127.23911846319999</v>
      </c>
      <c r="E44" s="203">
        <v>-0.10060377758411254</v>
      </c>
      <c r="F44" s="202">
        <v>-14.232588101700031</v>
      </c>
      <c r="G44" s="203">
        <v>4.2144807197464695E-3</v>
      </c>
      <c r="H44" s="202">
        <v>1.2593632458999999</v>
      </c>
      <c r="I44" s="202">
        <v>47.170454951000004</v>
      </c>
      <c r="J44" s="204">
        <v>36.455797685511925</v>
      </c>
      <c r="K44" s="205">
        <v>45.911091705100006</v>
      </c>
      <c r="L44" s="203">
        <v>5.6459682463690705E-3</v>
      </c>
    </row>
    <row r="45" spans="1:12" x14ac:dyDescent="0.15">
      <c r="A45" s="2">
        <v>38</v>
      </c>
      <c r="B45" s="208" t="s">
        <v>253</v>
      </c>
      <c r="C45" s="105">
        <v>151.26714317299999</v>
      </c>
      <c r="D45" s="105">
        <v>119.641466399</v>
      </c>
      <c r="E45" s="106">
        <v>-0.20907168675639365</v>
      </c>
      <c r="F45" s="105">
        <v>-31.625676773999999</v>
      </c>
      <c r="G45" s="212">
        <v>3.9628273090135616E-3</v>
      </c>
      <c r="H45" s="105">
        <v>44.007059452</v>
      </c>
      <c r="I45" s="105">
        <v>32.055142287000002</v>
      </c>
      <c r="J45" s="148">
        <v>-0.27159090640983097</v>
      </c>
      <c r="K45" s="209">
        <v>-11.951917164999998</v>
      </c>
      <c r="L45" s="210">
        <v>3.8367727356720706E-3</v>
      </c>
    </row>
    <row r="46" spans="1:12" x14ac:dyDescent="0.15">
      <c r="A46" s="2">
        <v>39</v>
      </c>
      <c r="B46" s="197" t="s">
        <v>265</v>
      </c>
      <c r="C46" s="202">
        <v>112.32905499900001</v>
      </c>
      <c r="D46" s="202">
        <v>96.293172857000002</v>
      </c>
      <c r="E46" s="203">
        <v>-0.14275809711158671</v>
      </c>
      <c r="F46" s="202">
        <v>-16.035882142000006</v>
      </c>
      <c r="G46" s="203">
        <v>3.1894729022852609E-3</v>
      </c>
      <c r="H46" s="202">
        <v>36.246738288000003</v>
      </c>
      <c r="I46" s="202">
        <v>30.565681497</v>
      </c>
      <c r="J46" s="204">
        <v>-0.1567329105824895</v>
      </c>
      <c r="K46" s="205">
        <v>-5.6810567910000032</v>
      </c>
      <c r="L46" s="203">
        <v>3.658494863786217E-3</v>
      </c>
    </row>
    <row r="47" spans="1:12" x14ac:dyDescent="0.15">
      <c r="A47" s="2">
        <v>40</v>
      </c>
      <c r="B47" s="208" t="s">
        <v>266</v>
      </c>
      <c r="C47" s="105">
        <v>103.52616177800002</v>
      </c>
      <c r="D47" s="105">
        <v>94.074575885000002</v>
      </c>
      <c r="E47" s="106">
        <v>-9.1296593350653321E-2</v>
      </c>
      <c r="F47" s="105">
        <v>-9.4515858930000149</v>
      </c>
      <c r="G47" s="212">
        <v>3.1159873714491906E-3</v>
      </c>
      <c r="H47" s="105">
        <v>34.523342014000001</v>
      </c>
      <c r="I47" s="105">
        <v>31.745038844</v>
      </c>
      <c r="J47" s="148">
        <v>-8.0476078152379782E-2</v>
      </c>
      <c r="K47" s="209">
        <v>-2.7783031700000009</v>
      </c>
      <c r="L47" s="210">
        <v>3.7996555572584537E-3</v>
      </c>
    </row>
    <row r="48" spans="1:12" x14ac:dyDescent="0.15">
      <c r="A48" s="2">
        <v>41</v>
      </c>
      <c r="B48" s="197" t="s">
        <v>269</v>
      </c>
      <c r="C48" s="202">
        <v>84.066642934000001</v>
      </c>
      <c r="D48" s="202">
        <v>91.611783157000005</v>
      </c>
      <c r="E48" s="203">
        <v>8.9751891590623245E-2</v>
      </c>
      <c r="F48" s="202">
        <v>7.5451402230000042</v>
      </c>
      <c r="G48" s="203">
        <v>3.0344134608920399E-3</v>
      </c>
      <c r="H48" s="202">
        <v>21.885763665999999</v>
      </c>
      <c r="I48" s="202">
        <v>23.371752570000002</v>
      </c>
      <c r="J48" s="204">
        <v>6.7897512130614679E-2</v>
      </c>
      <c r="K48" s="205">
        <v>1.4859889040000027</v>
      </c>
      <c r="L48" s="203">
        <v>2.7974326940303825E-3</v>
      </c>
    </row>
    <row r="49" spans="1:12" x14ac:dyDescent="0.15">
      <c r="A49" s="2">
        <v>42</v>
      </c>
      <c r="B49" s="208" t="s">
        <v>268</v>
      </c>
      <c r="C49" s="105">
        <v>77.346732701999997</v>
      </c>
      <c r="D49" s="105">
        <v>58.028959911000001</v>
      </c>
      <c r="E49" s="106">
        <v>-0.2497555115279031</v>
      </c>
      <c r="F49" s="105">
        <v>-19.317772790999996</v>
      </c>
      <c r="G49" s="212">
        <v>1.9220656012528283E-3</v>
      </c>
      <c r="H49" s="105">
        <v>15.748825115000001</v>
      </c>
      <c r="I49" s="105">
        <v>13.827048420000001</v>
      </c>
      <c r="J49" s="148">
        <v>-0.12202667062253425</v>
      </c>
      <c r="K49" s="209">
        <v>-1.9217766950000001</v>
      </c>
      <c r="L49" s="210">
        <v>1.654999435587861E-3</v>
      </c>
    </row>
    <row r="50" spans="1:12" x14ac:dyDescent="0.15">
      <c r="A50" s="2">
        <v>43</v>
      </c>
      <c r="B50" s="197" t="s">
        <v>270</v>
      </c>
      <c r="C50" s="206">
        <v>0.89885048160000003</v>
      </c>
      <c r="D50" s="202">
        <v>6.1336770770999998</v>
      </c>
      <c r="E50" s="203">
        <v>5.8239125445888833</v>
      </c>
      <c r="F50" s="202">
        <v>5.2348265954999995</v>
      </c>
      <c r="G50" s="207">
        <v>2.031628644933219E-4</v>
      </c>
      <c r="H50" s="202">
        <v>0.35890483020000002</v>
      </c>
      <c r="I50" s="202">
        <v>3.5191506284999998</v>
      </c>
      <c r="J50" s="204">
        <v>8.8052473312742823</v>
      </c>
      <c r="K50" s="205">
        <v>3.1602457982999996</v>
      </c>
      <c r="L50" s="207">
        <v>4.2121732180324322E-4</v>
      </c>
    </row>
    <row r="51" spans="1:12" ht="11.25" thickBot="1" x14ac:dyDescent="0.2">
      <c r="A51" s="2"/>
      <c r="B51" s="97" t="s">
        <v>19</v>
      </c>
      <c r="C51" s="73">
        <v>29161.865880400001</v>
      </c>
      <c r="D51" s="73">
        <v>30190.936185099999</v>
      </c>
      <c r="E51" s="74">
        <v>3.5288218830731521E-2</v>
      </c>
      <c r="F51" s="73">
        <v>1029.0703046999988</v>
      </c>
      <c r="G51" s="75">
        <v>1</v>
      </c>
      <c r="H51" s="73">
        <v>7518.8684411000004</v>
      </c>
      <c r="I51" s="73">
        <v>8354.7148854999996</v>
      </c>
      <c r="J51" s="75">
        <v>0.11116652072684974</v>
      </c>
      <c r="K51" s="76">
        <v>835.8464443999992</v>
      </c>
      <c r="L51" s="77">
        <v>1</v>
      </c>
    </row>
    <row r="53" spans="1:12" x14ac:dyDescent="0.15">
      <c r="B53" s="257"/>
      <c r="C53" s="257"/>
      <c r="D53" s="257"/>
      <c r="E53" s="257"/>
      <c r="F53" s="257"/>
      <c r="G53" s="257"/>
    </row>
    <row r="54" spans="1:12" s="11" customFormat="1" ht="12" x14ac:dyDescent="0.2">
      <c r="B54" s="238" t="s">
        <v>89</v>
      </c>
      <c r="C54" s="238"/>
      <c r="D54" s="238"/>
      <c r="E54" s="238"/>
      <c r="F54" s="238"/>
      <c r="G54" s="238"/>
    </row>
    <row r="55" spans="1:12" s="11" customFormat="1" ht="12" x14ac:dyDescent="0.2">
      <c r="B55" s="233" t="s">
        <v>88</v>
      </c>
      <c r="C55" s="233"/>
      <c r="D55" s="233"/>
      <c r="E55" s="233"/>
      <c r="F55" s="233"/>
      <c r="G55" s="233"/>
      <c r="H55" s="233"/>
      <c r="I55" s="233"/>
      <c r="J55" s="233"/>
      <c r="K55" s="233"/>
      <c r="L55" s="233"/>
    </row>
  </sheetData>
  <mergeCells count="8">
    <mergeCell ref="B54:G54"/>
    <mergeCell ref="B55:L55"/>
    <mergeCell ref="H6:L6"/>
    <mergeCell ref="B2:G2"/>
    <mergeCell ref="B3:G3"/>
    <mergeCell ref="B53:G53"/>
    <mergeCell ref="B6:B7"/>
    <mergeCell ref="C6:G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24BF4-154C-48EE-9536-336FA626BE9A}">
  <sheetPr>
    <tabColor rgb="FFFF1D3D"/>
    <pageSetUpPr fitToPage="1"/>
  </sheetPr>
  <dimension ref="A2:L40"/>
  <sheetViews>
    <sheetView showGridLines="0" workbookViewId="0">
      <selection activeCell="A2" sqref="A2"/>
    </sheetView>
  </sheetViews>
  <sheetFormatPr baseColWidth="10" defaultColWidth="11.42578125" defaultRowHeight="10.5" x14ac:dyDescent="0.15"/>
  <cols>
    <col min="1" max="1" width="11.42578125" style="3"/>
    <col min="2" max="2" width="17" style="3" customWidth="1"/>
    <col min="3" max="16384" width="11.42578125" style="3"/>
  </cols>
  <sheetData>
    <row r="2" spans="1:12" ht="12" x14ac:dyDescent="0.2">
      <c r="A2" s="69" t="s">
        <v>5</v>
      </c>
      <c r="B2" s="266" t="s">
        <v>124</v>
      </c>
      <c r="C2" s="266"/>
      <c r="D2" s="266"/>
      <c r="E2" s="266"/>
      <c r="F2" s="266"/>
      <c r="G2" s="266"/>
      <c r="H2" s="266"/>
    </row>
    <row r="3" spans="1:12" ht="12" x14ac:dyDescent="0.2">
      <c r="A3" s="69"/>
      <c r="B3" s="239" t="s">
        <v>76</v>
      </c>
      <c r="C3" s="239"/>
      <c r="D3" s="239"/>
      <c r="E3" s="239"/>
      <c r="F3" s="239"/>
      <c r="G3" s="239"/>
    </row>
    <row r="4" spans="1:12" ht="12" x14ac:dyDescent="0.2">
      <c r="A4" s="69"/>
      <c r="B4" s="69"/>
      <c r="C4" s="69"/>
      <c r="D4" s="69"/>
      <c r="E4" s="69"/>
      <c r="F4" s="69"/>
      <c r="G4" s="69"/>
    </row>
    <row r="6" spans="1:12" ht="12.75" customHeight="1" x14ac:dyDescent="0.15">
      <c r="B6" s="264" t="s">
        <v>281</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2">
        <v>1</v>
      </c>
      <c r="B8" s="152" t="s">
        <v>21</v>
      </c>
      <c r="C8" s="153">
        <v>13094.025396999999</v>
      </c>
      <c r="D8" s="153">
        <v>15692.437448000001</v>
      </c>
      <c r="E8" s="154">
        <v>0.1984425699674699</v>
      </c>
      <c r="F8" s="153">
        <v>2598.4120510000012</v>
      </c>
      <c r="G8" s="154">
        <v>0.36105614273350212</v>
      </c>
      <c r="H8" s="153">
        <v>2384.5482019999999</v>
      </c>
      <c r="I8" s="153">
        <v>2846.2924539999999</v>
      </c>
      <c r="J8" s="154">
        <v>0.19364014181500711</v>
      </c>
      <c r="K8" s="153">
        <v>461.74425199999996</v>
      </c>
      <c r="L8" s="154">
        <v>0.31599150636825507</v>
      </c>
    </row>
    <row r="9" spans="1:12" x14ac:dyDescent="0.15">
      <c r="A9" s="2">
        <v>2</v>
      </c>
      <c r="B9" s="156" t="s">
        <v>42</v>
      </c>
      <c r="C9" s="157">
        <v>6392.266541</v>
      </c>
      <c r="D9" s="157">
        <v>7018.3384820000001</v>
      </c>
      <c r="E9" s="158">
        <v>9.7942089395737009E-2</v>
      </c>
      <c r="F9" s="157">
        <v>626.07194100000015</v>
      </c>
      <c r="G9" s="158">
        <v>0.16147996314186247</v>
      </c>
      <c r="H9" s="157">
        <v>1960.873662</v>
      </c>
      <c r="I9" s="157">
        <v>1665.894497</v>
      </c>
      <c r="J9" s="158">
        <v>-0.15043251929812496</v>
      </c>
      <c r="K9" s="157">
        <v>-294.97916499999997</v>
      </c>
      <c r="L9" s="158">
        <v>0.18494533505080804</v>
      </c>
    </row>
    <row r="10" spans="1:12" x14ac:dyDescent="0.15">
      <c r="A10" s="2">
        <v>3</v>
      </c>
      <c r="B10" s="152" t="s">
        <v>41</v>
      </c>
      <c r="C10" s="153">
        <v>3012.809158</v>
      </c>
      <c r="D10" s="153">
        <v>4074.1783879999998</v>
      </c>
      <c r="E10" s="154">
        <v>0.35228558276972666</v>
      </c>
      <c r="F10" s="153">
        <v>1061.3692299999998</v>
      </c>
      <c r="G10" s="154">
        <v>9.3739875558143906E-2</v>
      </c>
      <c r="H10" s="153">
        <v>836.05025499999999</v>
      </c>
      <c r="I10" s="153">
        <v>731.11855200000002</v>
      </c>
      <c r="J10" s="154">
        <v>-0.12550884635517512</v>
      </c>
      <c r="K10" s="153">
        <v>-104.93170299999997</v>
      </c>
      <c r="L10" s="154">
        <v>8.116778451756998E-2</v>
      </c>
    </row>
    <row r="11" spans="1:12" x14ac:dyDescent="0.15">
      <c r="A11" s="2">
        <v>4</v>
      </c>
      <c r="B11" s="156" t="s">
        <v>38</v>
      </c>
      <c r="C11" s="157">
        <v>3249.9026819999999</v>
      </c>
      <c r="D11" s="157">
        <v>3747.5632059999998</v>
      </c>
      <c r="E11" s="158">
        <v>0.15313090042860544</v>
      </c>
      <c r="F11" s="157">
        <v>497.6605239999999</v>
      </c>
      <c r="G11" s="158">
        <v>8.6225018917045718E-2</v>
      </c>
      <c r="H11" s="157">
        <v>760.00870699999996</v>
      </c>
      <c r="I11" s="157">
        <v>701.22716100000002</v>
      </c>
      <c r="J11" s="158">
        <v>-7.7343253384595689E-2</v>
      </c>
      <c r="K11" s="157">
        <v>-58.781545999999935</v>
      </c>
      <c r="L11" s="158">
        <v>7.7849283055691568E-2</v>
      </c>
    </row>
    <row r="12" spans="1:12" x14ac:dyDescent="0.15">
      <c r="A12" s="2">
        <v>5</v>
      </c>
      <c r="B12" s="152" t="s">
        <v>40</v>
      </c>
      <c r="C12" s="153">
        <v>759.04770900000005</v>
      </c>
      <c r="D12" s="153">
        <v>2233.6507959999999</v>
      </c>
      <c r="E12" s="154">
        <v>1.9427014527752164</v>
      </c>
      <c r="F12" s="153">
        <v>1474.603087</v>
      </c>
      <c r="G12" s="154">
        <v>5.1392484009561021E-2</v>
      </c>
      <c r="H12" s="153">
        <v>281.12393300000002</v>
      </c>
      <c r="I12" s="153">
        <v>548.66612999999995</v>
      </c>
      <c r="J12" s="154">
        <v>0.9516877277040654</v>
      </c>
      <c r="K12" s="153">
        <v>267.54219699999993</v>
      </c>
      <c r="L12" s="154">
        <v>6.0912165462228662E-2</v>
      </c>
    </row>
    <row r="13" spans="1:12" x14ac:dyDescent="0.15">
      <c r="A13" s="2">
        <v>6</v>
      </c>
      <c r="B13" s="156" t="s">
        <v>37</v>
      </c>
      <c r="C13" s="157">
        <v>2118.974029</v>
      </c>
      <c r="D13" s="157">
        <v>2186.1964990000001</v>
      </c>
      <c r="E13" s="158">
        <v>3.1724065080554142E-2</v>
      </c>
      <c r="F13" s="157">
        <v>67.222470000000158</v>
      </c>
      <c r="G13" s="158">
        <v>5.0300641809282974E-2</v>
      </c>
      <c r="H13" s="157">
        <v>531.71686099999999</v>
      </c>
      <c r="I13" s="157">
        <v>520.51115200000004</v>
      </c>
      <c r="J13" s="158">
        <v>-2.1074579013585115E-2</v>
      </c>
      <c r="K13" s="157">
        <v>-11.205708999999956</v>
      </c>
      <c r="L13" s="158">
        <v>5.7786438203428485E-2</v>
      </c>
    </row>
    <row r="14" spans="1:12" x14ac:dyDescent="0.15">
      <c r="A14" s="2">
        <v>7</v>
      </c>
      <c r="B14" s="152" t="s">
        <v>26</v>
      </c>
      <c r="C14" s="153">
        <v>1476.5430839999999</v>
      </c>
      <c r="D14" s="153">
        <v>2081.3810490000001</v>
      </c>
      <c r="E14" s="154">
        <v>0.4096310981739022</v>
      </c>
      <c r="F14" s="153">
        <v>604.83796500000017</v>
      </c>
      <c r="G14" s="154">
        <v>4.7889017598494774E-2</v>
      </c>
      <c r="H14" s="153">
        <v>326.218118</v>
      </c>
      <c r="I14" s="153">
        <v>351.59389099999999</v>
      </c>
      <c r="J14" s="154">
        <v>7.7787748747909724E-2</v>
      </c>
      <c r="K14" s="153">
        <v>25.375772999999981</v>
      </c>
      <c r="L14" s="154">
        <v>3.9033474262573468E-2</v>
      </c>
    </row>
    <row r="15" spans="1:12" x14ac:dyDescent="0.15">
      <c r="A15" s="2">
        <v>8</v>
      </c>
      <c r="B15" s="156" t="s">
        <v>27</v>
      </c>
      <c r="C15" s="157">
        <v>1744.7418869999999</v>
      </c>
      <c r="D15" s="157">
        <v>1797.6297179999999</v>
      </c>
      <c r="E15" s="158">
        <v>3.0312696332944755E-2</v>
      </c>
      <c r="F15" s="157">
        <v>52.887831000000006</v>
      </c>
      <c r="G15" s="158">
        <v>4.1360384847474022E-2</v>
      </c>
      <c r="H15" s="157">
        <v>435.02323799999999</v>
      </c>
      <c r="I15" s="157">
        <v>311.784965</v>
      </c>
      <c r="J15" s="158">
        <v>-0.28329124109917092</v>
      </c>
      <c r="K15" s="157">
        <v>-123.23827299999999</v>
      </c>
      <c r="L15" s="158">
        <v>3.4613941590881825E-2</v>
      </c>
    </row>
    <row r="16" spans="1:12" x14ac:dyDescent="0.15">
      <c r="A16" s="2">
        <v>9</v>
      </c>
      <c r="B16" s="152" t="s">
        <v>33</v>
      </c>
      <c r="C16" s="153">
        <v>1428.570262</v>
      </c>
      <c r="D16" s="153">
        <v>1426.017319</v>
      </c>
      <c r="E16" s="155">
        <v>-1.7870615593144068E-3</v>
      </c>
      <c r="F16" s="153">
        <v>-2.5529429999999138</v>
      </c>
      <c r="G16" s="154">
        <v>3.2810219213901051E-2</v>
      </c>
      <c r="H16" s="153">
        <v>347.75313</v>
      </c>
      <c r="I16" s="153">
        <v>224.28178199999999</v>
      </c>
      <c r="J16" s="154">
        <v>-0.35505459864588429</v>
      </c>
      <c r="K16" s="153">
        <v>-123.47134800000001</v>
      </c>
      <c r="L16" s="154">
        <v>2.4899457554173245E-2</v>
      </c>
    </row>
    <row r="17" spans="1:12" x14ac:dyDescent="0.15">
      <c r="A17" s="2">
        <v>10</v>
      </c>
      <c r="B17" s="156" t="s">
        <v>30</v>
      </c>
      <c r="C17" s="157">
        <v>666.90858600000001</v>
      </c>
      <c r="D17" s="157">
        <v>962.58006699999999</v>
      </c>
      <c r="E17" s="158">
        <v>0.44334634042333354</v>
      </c>
      <c r="F17" s="157">
        <v>295.67148099999997</v>
      </c>
      <c r="G17" s="158">
        <v>2.2147320785240451E-2</v>
      </c>
      <c r="H17" s="157">
        <v>199.522989</v>
      </c>
      <c r="I17" s="157">
        <v>504.37727899999999</v>
      </c>
      <c r="J17" s="158">
        <v>1.5279156127718196</v>
      </c>
      <c r="K17" s="157">
        <v>304.85428999999999</v>
      </c>
      <c r="L17" s="158">
        <v>5.5995277626917979E-2</v>
      </c>
    </row>
    <row r="18" spans="1:12" x14ac:dyDescent="0.15">
      <c r="A18" s="2">
        <v>11</v>
      </c>
      <c r="B18" s="152" t="s">
        <v>28</v>
      </c>
      <c r="C18" s="153">
        <v>413.513623</v>
      </c>
      <c r="D18" s="153">
        <v>597.63618899999994</v>
      </c>
      <c r="E18" s="154">
        <v>0.44526360380634888</v>
      </c>
      <c r="F18" s="153">
        <v>184.12256599999995</v>
      </c>
      <c r="G18" s="154">
        <v>1.3750586412934302E-2</v>
      </c>
      <c r="H18" s="153">
        <v>87.496240999999998</v>
      </c>
      <c r="I18" s="153">
        <v>251.585092</v>
      </c>
      <c r="J18" s="154">
        <v>1.8753817206844352</v>
      </c>
      <c r="K18" s="153">
        <v>164.08885100000001</v>
      </c>
      <c r="L18" s="154">
        <v>2.7930633793148526E-2</v>
      </c>
    </row>
    <row r="19" spans="1:12" x14ac:dyDescent="0.15">
      <c r="A19" s="2">
        <v>12</v>
      </c>
      <c r="B19" s="156" t="s">
        <v>44</v>
      </c>
      <c r="C19" s="157">
        <v>245.26567700000001</v>
      </c>
      <c r="D19" s="157">
        <v>292.67463700000002</v>
      </c>
      <c r="E19" s="158">
        <v>0.19329634941133644</v>
      </c>
      <c r="F19" s="157">
        <v>47.408960000000008</v>
      </c>
      <c r="G19" s="159">
        <v>6.7339427581797244E-3</v>
      </c>
      <c r="H19" s="157">
        <v>74.779555999999999</v>
      </c>
      <c r="I19" s="157">
        <v>60.642355999999999</v>
      </c>
      <c r="J19" s="158">
        <v>-0.18905167075343432</v>
      </c>
      <c r="K19" s="157">
        <v>-14.1372</v>
      </c>
      <c r="L19" s="159">
        <v>6.73243165691926E-3</v>
      </c>
    </row>
    <row r="20" spans="1:12" x14ac:dyDescent="0.15">
      <c r="A20" s="2">
        <v>13</v>
      </c>
      <c r="B20" s="152" t="s">
        <v>31</v>
      </c>
      <c r="C20" s="153">
        <v>251.91509400000001</v>
      </c>
      <c r="D20" s="153">
        <v>240.51225199999999</v>
      </c>
      <c r="E20" s="154">
        <v>-4.5264623960960537E-2</v>
      </c>
      <c r="F20" s="153">
        <v>-11.402842000000021</v>
      </c>
      <c r="G20" s="155">
        <v>5.5337755065154376E-3</v>
      </c>
      <c r="H20" s="153">
        <v>75.018966000000006</v>
      </c>
      <c r="I20" s="153">
        <v>65.287234999999995</v>
      </c>
      <c r="J20" s="154">
        <v>-0.1297236088271333</v>
      </c>
      <c r="K20" s="153">
        <v>-9.7317310000000106</v>
      </c>
      <c r="L20" s="155">
        <v>7.248099788648165E-3</v>
      </c>
    </row>
    <row r="21" spans="1:12" x14ac:dyDescent="0.15">
      <c r="A21" s="2">
        <v>14</v>
      </c>
      <c r="B21" s="156" t="s">
        <v>34</v>
      </c>
      <c r="C21" s="157">
        <v>198.79986299999999</v>
      </c>
      <c r="D21" s="157">
        <v>236.80052599999999</v>
      </c>
      <c r="E21" s="158">
        <v>0.19115034802614539</v>
      </c>
      <c r="F21" s="157">
        <v>38.000663000000003</v>
      </c>
      <c r="G21" s="159">
        <v>5.4483750404065575E-3</v>
      </c>
      <c r="H21" s="157">
        <v>56.289484999999999</v>
      </c>
      <c r="I21" s="157">
        <v>43.918989000000003</v>
      </c>
      <c r="J21" s="158">
        <v>-0.21976566316071278</v>
      </c>
      <c r="K21" s="157">
        <v>-12.370495999999996</v>
      </c>
      <c r="L21" s="159">
        <v>4.8758262605016296E-3</v>
      </c>
    </row>
    <row r="22" spans="1:12" x14ac:dyDescent="0.15">
      <c r="A22" s="2">
        <v>15</v>
      </c>
      <c r="B22" s="152" t="s">
        <v>278</v>
      </c>
      <c r="C22" s="153">
        <v>224.07211699999999</v>
      </c>
      <c r="D22" s="153">
        <v>149.405396</v>
      </c>
      <c r="E22" s="154">
        <v>-0.33322629339017673</v>
      </c>
      <c r="F22" s="153">
        <v>-74.666720999999995</v>
      </c>
      <c r="G22" s="155">
        <v>3.4375625942167786E-3</v>
      </c>
      <c r="H22" s="153">
        <v>42.065646000000001</v>
      </c>
      <c r="I22" s="153">
        <v>22.609221999999999</v>
      </c>
      <c r="J22" s="154">
        <v>-0.46252526348935663</v>
      </c>
      <c r="K22" s="153">
        <v>-19.456424000000002</v>
      </c>
      <c r="L22" s="155">
        <v>2.5100449911793546E-3</v>
      </c>
    </row>
    <row r="23" spans="1:12" x14ac:dyDescent="0.15">
      <c r="A23" s="2">
        <v>16</v>
      </c>
      <c r="B23" s="156" t="s">
        <v>155</v>
      </c>
      <c r="C23" s="157">
        <v>118.65028</v>
      </c>
      <c r="D23" s="157">
        <v>125.180004</v>
      </c>
      <c r="E23" s="158">
        <v>5.5033363595939244E-2</v>
      </c>
      <c r="F23" s="157">
        <v>6.5297240000000016</v>
      </c>
      <c r="G23" s="159">
        <v>2.880177763420986E-3</v>
      </c>
      <c r="H23" s="157">
        <v>27.029021</v>
      </c>
      <c r="I23" s="157">
        <v>27.12989</v>
      </c>
      <c r="J23" s="158">
        <v>3.731877673260886E-3</v>
      </c>
      <c r="K23" s="157">
        <v>0.10086899999999943</v>
      </c>
      <c r="L23" s="159">
        <v>3.0119233870916414E-3</v>
      </c>
    </row>
    <row r="24" spans="1:12" x14ac:dyDescent="0.15">
      <c r="A24" s="2">
        <v>17</v>
      </c>
      <c r="B24" s="152" t="s">
        <v>35</v>
      </c>
      <c r="C24" s="153">
        <v>89.833377999999996</v>
      </c>
      <c r="D24" s="153">
        <v>117.50953699999999</v>
      </c>
      <c r="E24" s="154">
        <v>0.30808324941315246</v>
      </c>
      <c r="F24" s="153">
        <v>27.676158999999998</v>
      </c>
      <c r="G24" s="155">
        <v>2.7036934385886069E-3</v>
      </c>
      <c r="H24" s="153">
        <v>26.156860999999999</v>
      </c>
      <c r="I24" s="153">
        <v>25.854042</v>
      </c>
      <c r="J24" s="154">
        <v>-1.1577039003265677E-2</v>
      </c>
      <c r="K24" s="153">
        <v>-0.30281899999999951</v>
      </c>
      <c r="L24" s="155">
        <v>2.8702804821784961E-3</v>
      </c>
    </row>
    <row r="25" spans="1:12" x14ac:dyDescent="0.15">
      <c r="A25" s="2">
        <v>18</v>
      </c>
      <c r="B25" s="156" t="s">
        <v>39</v>
      </c>
      <c r="C25" s="157">
        <v>71.624585999999994</v>
      </c>
      <c r="D25" s="157">
        <v>92.414006000000001</v>
      </c>
      <c r="E25" s="158">
        <v>0.29025536007984765</v>
      </c>
      <c r="F25" s="157">
        <v>20.789420000000007</v>
      </c>
      <c r="G25" s="159">
        <v>2.1262881978327272E-3</v>
      </c>
      <c r="H25" s="157">
        <v>15.108484000000001</v>
      </c>
      <c r="I25" s="157">
        <v>19.852603999999999</v>
      </c>
      <c r="J25" s="158">
        <v>0.31400370811525491</v>
      </c>
      <c r="K25" s="157">
        <v>4.7441199999999988</v>
      </c>
      <c r="L25" s="159">
        <v>2.2040090203929714E-3</v>
      </c>
    </row>
    <row r="26" spans="1:12" x14ac:dyDescent="0.15">
      <c r="A26" s="2">
        <v>19</v>
      </c>
      <c r="B26" s="152" t="s">
        <v>32</v>
      </c>
      <c r="C26" s="153">
        <v>53.865084000000003</v>
      </c>
      <c r="D26" s="153">
        <v>87.151045999999994</v>
      </c>
      <c r="E26" s="154">
        <v>0.61795061899467174</v>
      </c>
      <c r="F26" s="153">
        <v>33.285961999999991</v>
      </c>
      <c r="G26" s="155">
        <v>2.0051964908714931E-3</v>
      </c>
      <c r="H26" s="153">
        <v>11.264549000000001</v>
      </c>
      <c r="I26" s="153">
        <v>8.5428700000000006</v>
      </c>
      <c r="J26" s="154">
        <v>-0.24161455554057243</v>
      </c>
      <c r="K26" s="153">
        <v>-2.721679</v>
      </c>
      <c r="L26" s="155">
        <v>9.4841777633022375E-4</v>
      </c>
    </row>
    <row r="27" spans="1:12" x14ac:dyDescent="0.15">
      <c r="A27" s="2">
        <v>20</v>
      </c>
      <c r="B27" s="156" t="s">
        <v>25</v>
      </c>
      <c r="C27" s="157">
        <v>82.041042000000004</v>
      </c>
      <c r="D27" s="157">
        <v>71.066712999999993</v>
      </c>
      <c r="E27" s="158">
        <v>-0.13376632880893946</v>
      </c>
      <c r="F27" s="157">
        <v>-10.974329000000012</v>
      </c>
      <c r="G27" s="159">
        <v>1.6351235018495533E-3</v>
      </c>
      <c r="H27" s="157">
        <v>41.054569000000001</v>
      </c>
      <c r="I27" s="157">
        <v>18.945482999999999</v>
      </c>
      <c r="J27" s="158">
        <v>-0.53852924384615997</v>
      </c>
      <c r="K27" s="157">
        <v>-22.109086000000001</v>
      </c>
      <c r="L27" s="159">
        <v>2.1033016841368363E-3</v>
      </c>
    </row>
    <row r="28" spans="1:12" x14ac:dyDescent="0.15">
      <c r="A28" s="2">
        <v>21</v>
      </c>
      <c r="B28" s="152" t="s">
        <v>36</v>
      </c>
      <c r="C28" s="160">
        <v>54.005127999999999</v>
      </c>
      <c r="D28" s="160">
        <v>54.520834999999998</v>
      </c>
      <c r="E28" s="161">
        <v>9.5492228071378804E-3</v>
      </c>
      <c r="F28" s="160">
        <v>0.51570699999999903</v>
      </c>
      <c r="G28" s="162">
        <v>1.2544311518806518E-3</v>
      </c>
      <c r="H28" s="160">
        <v>13.195645000000001</v>
      </c>
      <c r="I28" s="160">
        <v>8.8481159999999992</v>
      </c>
      <c r="J28" s="161">
        <v>-0.32946695671185466</v>
      </c>
      <c r="K28" s="160">
        <v>-4.3475290000000015</v>
      </c>
      <c r="L28" s="162">
        <v>9.8230577094487841E-4</v>
      </c>
    </row>
    <row r="29" spans="1:12" x14ac:dyDescent="0.15">
      <c r="A29" s="2">
        <v>22</v>
      </c>
      <c r="B29" s="156" t="s">
        <v>24</v>
      </c>
      <c r="C29" s="157">
        <v>23.666055</v>
      </c>
      <c r="D29" s="157">
        <v>46.104294000000003</v>
      </c>
      <c r="E29" s="158">
        <v>0.94811910983896563</v>
      </c>
      <c r="F29" s="157">
        <v>22.438239000000003</v>
      </c>
      <c r="G29" s="159">
        <v>1.0607809405168544E-3</v>
      </c>
      <c r="H29" s="157">
        <v>6.0034890000000001</v>
      </c>
      <c r="I29" s="157">
        <v>24.804794999999999</v>
      </c>
      <c r="J29" s="158">
        <v>3.1317298990636946</v>
      </c>
      <c r="K29" s="157">
        <v>18.801305999999997</v>
      </c>
      <c r="L29" s="159">
        <v>2.7537945112388515E-3</v>
      </c>
    </row>
    <row r="30" spans="1:12" x14ac:dyDescent="0.15">
      <c r="A30" s="2">
        <v>23</v>
      </c>
      <c r="B30" s="152" t="s">
        <v>23</v>
      </c>
      <c r="C30" s="160">
        <v>17.862566000000001</v>
      </c>
      <c r="D30" s="160">
        <v>33.571035999999999</v>
      </c>
      <c r="E30" s="161">
        <v>0.87940724753655197</v>
      </c>
      <c r="F30" s="160">
        <v>15.708469999999998</v>
      </c>
      <c r="G30" s="162">
        <v>7.7241211289788266E-4</v>
      </c>
      <c r="H30" s="160">
        <v>3.1856209999999998</v>
      </c>
      <c r="I30" s="160">
        <v>5.0323919999999998</v>
      </c>
      <c r="J30" s="161">
        <v>0.57972087702837216</v>
      </c>
      <c r="K30" s="160">
        <v>1.8467709999999999</v>
      </c>
      <c r="L30" s="162">
        <v>5.5868929648490576E-4</v>
      </c>
    </row>
    <row r="31" spans="1:12" x14ac:dyDescent="0.15">
      <c r="A31" s="2">
        <v>24</v>
      </c>
      <c r="B31" s="156" t="s">
        <v>279</v>
      </c>
      <c r="C31" s="157">
        <v>30.162075999999999</v>
      </c>
      <c r="D31" s="157">
        <v>31.360471</v>
      </c>
      <c r="E31" s="158">
        <v>3.9731847370187756E-2</v>
      </c>
      <c r="F31" s="157">
        <v>1.1983950000000014</v>
      </c>
      <c r="G31" s="159">
        <v>7.2155079356451125E-4</v>
      </c>
      <c r="H31" s="157">
        <v>8.4881949999999993</v>
      </c>
      <c r="I31" s="157">
        <v>8.9496950000000002</v>
      </c>
      <c r="J31" s="158">
        <v>5.4369627464967651E-2</v>
      </c>
      <c r="K31" s="164">
        <v>0.46150000000000091</v>
      </c>
      <c r="L31" s="159">
        <v>9.9358293298782742E-4</v>
      </c>
    </row>
    <row r="32" spans="1:12" x14ac:dyDescent="0.15">
      <c r="A32" s="2">
        <v>25</v>
      </c>
      <c r="B32" s="152" t="s">
        <v>22</v>
      </c>
      <c r="C32" s="160">
        <v>22.408999999999999</v>
      </c>
      <c r="D32" s="160">
        <v>31.31925</v>
      </c>
      <c r="E32" s="161">
        <v>0.3976192601187023</v>
      </c>
      <c r="F32" s="160">
        <v>8.9102500000000013</v>
      </c>
      <c r="G32" s="162">
        <v>7.2060236886573926E-4</v>
      </c>
      <c r="H32" s="160">
        <v>6.327318</v>
      </c>
      <c r="I32" s="160">
        <v>3.1377480000000002</v>
      </c>
      <c r="J32" s="161">
        <v>-0.50409510000919822</v>
      </c>
      <c r="K32" s="160">
        <v>-3.1895699999999998</v>
      </c>
      <c r="L32" s="162">
        <v>3.4834850358774123E-4</v>
      </c>
    </row>
    <row r="33" spans="1:12" x14ac:dyDescent="0.15">
      <c r="A33" s="2">
        <v>26</v>
      </c>
      <c r="B33" s="156" t="s">
        <v>29</v>
      </c>
      <c r="C33" s="157">
        <v>19.64256</v>
      </c>
      <c r="D33" s="157">
        <v>27.021974</v>
      </c>
      <c r="E33" s="158">
        <v>0.37568494127038443</v>
      </c>
      <c r="F33" s="157">
        <v>7.3794140000000006</v>
      </c>
      <c r="G33" s="159">
        <v>6.2172939887859434E-4</v>
      </c>
      <c r="H33" s="157">
        <v>4.4531179999999999</v>
      </c>
      <c r="I33" s="157">
        <v>5.0509579999999996</v>
      </c>
      <c r="J33" s="158">
        <v>0.1342520005084078</v>
      </c>
      <c r="K33" s="164">
        <v>0.5978399999999997</v>
      </c>
      <c r="L33" s="159">
        <v>5.6075046848393496E-4</v>
      </c>
    </row>
    <row r="34" spans="1:12" x14ac:dyDescent="0.15">
      <c r="A34" s="2">
        <v>27</v>
      </c>
      <c r="B34" s="152" t="s">
        <v>43</v>
      </c>
      <c r="C34" s="160">
        <v>7.1456229999999996</v>
      </c>
      <c r="D34" s="160">
        <v>8.3753689999999992</v>
      </c>
      <c r="E34" s="161">
        <v>0.17209780028977173</v>
      </c>
      <c r="F34" s="160">
        <v>1.2297459999999996</v>
      </c>
      <c r="G34" s="162">
        <v>1.9270291407120786E-4</v>
      </c>
      <c r="H34" s="160">
        <v>2.616387</v>
      </c>
      <c r="I34" s="160">
        <v>1.5573600000000001</v>
      </c>
      <c r="J34" s="161">
        <v>-0.40476695534720208</v>
      </c>
      <c r="K34" s="160">
        <v>-1.0590269999999999</v>
      </c>
      <c r="L34" s="162">
        <v>1.7289598321707308E-4</v>
      </c>
    </row>
    <row r="35" spans="1:12" ht="11.25" thickBot="1" x14ac:dyDescent="0.2">
      <c r="B35" s="149" t="s">
        <v>19</v>
      </c>
      <c r="C35" s="150">
        <v>35868.263086999999</v>
      </c>
      <c r="D35" s="150">
        <v>43462.596506999995</v>
      </c>
      <c r="E35" s="151">
        <v>0.21172849662610127</v>
      </c>
      <c r="F35" s="150">
        <v>7594.3334199999954</v>
      </c>
      <c r="G35" s="151">
        <v>1</v>
      </c>
      <c r="H35" s="150">
        <v>8563.3722459999972</v>
      </c>
      <c r="I35" s="150">
        <v>9007.496709999994</v>
      </c>
      <c r="J35" s="151">
        <v>5.1863267325258366E-2</v>
      </c>
      <c r="K35" s="150">
        <v>444.12446399999681</v>
      </c>
      <c r="L35" s="151">
        <v>1</v>
      </c>
    </row>
    <row r="37" spans="1:12" x14ac:dyDescent="0.15">
      <c r="B37" s="257"/>
      <c r="C37" s="257"/>
      <c r="D37" s="257"/>
      <c r="E37" s="257"/>
      <c r="F37" s="257"/>
      <c r="G37" s="257"/>
    </row>
    <row r="38" spans="1:12" s="1" customFormat="1" ht="12.75" x14ac:dyDescent="0.25">
      <c r="B38" s="238" t="s">
        <v>82</v>
      </c>
      <c r="C38" s="238"/>
      <c r="D38" s="238"/>
      <c r="E38" s="238"/>
      <c r="F38" s="238"/>
      <c r="G38" s="238"/>
    </row>
    <row r="39" spans="1:12" s="1" customFormat="1" ht="12.75" x14ac:dyDescent="0.25">
      <c r="B39" s="233" t="s">
        <v>88</v>
      </c>
      <c r="C39" s="233"/>
      <c r="D39" s="233"/>
      <c r="E39" s="233"/>
      <c r="F39" s="233"/>
      <c r="G39" s="233"/>
      <c r="H39" s="233"/>
      <c r="I39" s="233"/>
      <c r="J39" s="233"/>
      <c r="K39" s="233"/>
      <c r="L39" s="233"/>
    </row>
    <row r="40" spans="1:12" x14ac:dyDescent="0.15">
      <c r="B40" s="263"/>
      <c r="C40" s="263"/>
      <c r="D40" s="263"/>
      <c r="E40" s="263"/>
      <c r="F40" s="263"/>
      <c r="G40" s="263"/>
    </row>
  </sheetData>
  <mergeCells count="9">
    <mergeCell ref="B40:G40"/>
    <mergeCell ref="B3:G3"/>
    <mergeCell ref="B6:B7"/>
    <mergeCell ref="C6:G6"/>
    <mergeCell ref="B2:H2"/>
    <mergeCell ref="B38:G38"/>
    <mergeCell ref="B39:L39"/>
    <mergeCell ref="H6:L6"/>
    <mergeCell ref="B37:G37"/>
  </mergeCells>
  <pageMargins left="0.7" right="0.7" top="0.75" bottom="0.75" header="0.3" footer="0.3"/>
  <pageSetup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EB13-C04E-4FCF-8FD6-702F72ABFADC}">
  <sheetPr>
    <tabColor rgb="FFFF1D3D"/>
    <pageSetUpPr fitToPage="1"/>
  </sheetPr>
  <dimension ref="A2:L40"/>
  <sheetViews>
    <sheetView showGridLines="0" workbookViewId="0">
      <selection activeCell="N19" sqref="N19"/>
    </sheetView>
  </sheetViews>
  <sheetFormatPr baseColWidth="10" defaultColWidth="11.42578125" defaultRowHeight="10.5" x14ac:dyDescent="0.15"/>
  <cols>
    <col min="1" max="1" width="11.42578125" style="3"/>
    <col min="2" max="2" width="18.5703125" style="3" bestFit="1" customWidth="1"/>
    <col min="3" max="16384" width="11.42578125" style="3"/>
  </cols>
  <sheetData>
    <row r="2" spans="1:12" ht="12" x14ac:dyDescent="0.2">
      <c r="A2" s="69" t="s">
        <v>6</v>
      </c>
      <c r="B2" s="239" t="s">
        <v>172</v>
      </c>
      <c r="C2" s="239"/>
      <c r="D2" s="239"/>
      <c r="E2" s="239"/>
      <c r="F2" s="239"/>
      <c r="G2" s="239"/>
    </row>
    <row r="3" spans="1:12" ht="12" x14ac:dyDescent="0.2">
      <c r="A3" s="69"/>
      <c r="B3" s="239" t="s">
        <v>76</v>
      </c>
      <c r="C3" s="239"/>
      <c r="D3" s="239"/>
      <c r="E3" s="239"/>
      <c r="F3" s="239"/>
      <c r="G3" s="239"/>
    </row>
    <row r="6" spans="1:12" ht="12.75" customHeight="1" x14ac:dyDescent="0.15">
      <c r="B6" s="264" t="s">
        <v>281</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2">
        <v>1</v>
      </c>
      <c r="B8" s="152" t="s">
        <v>27</v>
      </c>
      <c r="C8" s="224">
        <v>395.97833700000001</v>
      </c>
      <c r="D8" s="224">
        <v>425.01188100000002</v>
      </c>
      <c r="E8" s="154">
        <v>7.3321041297266687E-2</v>
      </c>
      <c r="F8" s="153">
        <v>29.033544000000006</v>
      </c>
      <c r="G8" s="154">
        <v>0.35519042927716127</v>
      </c>
      <c r="H8" s="224">
        <v>69.337016000000006</v>
      </c>
      <c r="I8" s="224">
        <v>84.355508</v>
      </c>
      <c r="J8" s="154">
        <v>0.21660136052004297</v>
      </c>
      <c r="K8" s="224">
        <v>15.018491999999995</v>
      </c>
      <c r="L8" s="154">
        <v>0.285954697645178</v>
      </c>
    </row>
    <row r="9" spans="1:12" x14ac:dyDescent="0.15">
      <c r="A9" s="2">
        <v>2</v>
      </c>
      <c r="B9" s="156" t="s">
        <v>22</v>
      </c>
      <c r="C9" s="176">
        <v>351.15728799999999</v>
      </c>
      <c r="D9" s="176">
        <v>370.14160900000002</v>
      </c>
      <c r="E9" s="158">
        <v>5.4062158607398825E-2</v>
      </c>
      <c r="F9" s="157">
        <v>18.984321000000023</v>
      </c>
      <c r="G9" s="158">
        <v>0.3093343101014373</v>
      </c>
      <c r="H9" s="176">
        <v>106.54012899999999</v>
      </c>
      <c r="I9" s="176">
        <v>105.48727599999999</v>
      </c>
      <c r="J9" s="158">
        <v>-9.8822200600113819E-3</v>
      </c>
      <c r="K9" s="176">
        <v>-1.0528529999999989</v>
      </c>
      <c r="L9" s="158">
        <v>0.3575887672206709</v>
      </c>
    </row>
    <row r="10" spans="1:12" x14ac:dyDescent="0.15">
      <c r="A10" s="2">
        <v>3</v>
      </c>
      <c r="B10" s="152" t="s">
        <v>23</v>
      </c>
      <c r="C10" s="224">
        <v>87.721666999999997</v>
      </c>
      <c r="D10" s="224">
        <v>92.512857999999994</v>
      </c>
      <c r="E10" s="154">
        <v>5.4618102503683597E-2</v>
      </c>
      <c r="F10" s="153">
        <v>4.7911909999999978</v>
      </c>
      <c r="G10" s="154">
        <v>7.7314736871266568E-2</v>
      </c>
      <c r="H10" s="224">
        <v>27.675122000000002</v>
      </c>
      <c r="I10" s="224">
        <v>25.813789</v>
      </c>
      <c r="J10" s="154">
        <v>-6.7256541813980109E-2</v>
      </c>
      <c r="K10" s="224">
        <v>-1.8613330000000019</v>
      </c>
      <c r="L10" s="154">
        <v>8.7505539396092805E-2</v>
      </c>
    </row>
    <row r="11" spans="1:12" x14ac:dyDescent="0.15">
      <c r="A11" s="2">
        <v>4</v>
      </c>
      <c r="B11" s="156" t="s">
        <v>25</v>
      </c>
      <c r="C11" s="176">
        <v>61.623128999999999</v>
      </c>
      <c r="D11" s="176">
        <v>79.719842999999997</v>
      </c>
      <c r="E11" s="158">
        <v>0.29366756108733139</v>
      </c>
      <c r="F11" s="157">
        <v>18.096713999999999</v>
      </c>
      <c r="G11" s="158">
        <v>6.662337342300767E-2</v>
      </c>
      <c r="H11" s="176">
        <v>18.219761999999999</v>
      </c>
      <c r="I11" s="176">
        <v>18.710899000000001</v>
      </c>
      <c r="J11" s="158">
        <v>2.6956279670393268E-2</v>
      </c>
      <c r="K11" s="176">
        <v>0.49113700000000193</v>
      </c>
      <c r="L11" s="158">
        <v>6.3427624266271548E-2</v>
      </c>
    </row>
    <row r="12" spans="1:12" x14ac:dyDescent="0.15">
      <c r="A12" s="2">
        <v>5</v>
      </c>
      <c r="B12" s="152" t="s">
        <v>32</v>
      </c>
      <c r="C12" s="224">
        <v>50.951023999999997</v>
      </c>
      <c r="D12" s="224">
        <v>44.000843000000003</v>
      </c>
      <c r="E12" s="154">
        <v>-0.13640905431066497</v>
      </c>
      <c r="F12" s="153">
        <v>-6.9501809999999935</v>
      </c>
      <c r="G12" s="154">
        <v>3.6772332756803514E-2</v>
      </c>
      <c r="H12" s="224">
        <v>11.072469999999999</v>
      </c>
      <c r="I12" s="224">
        <v>12.895462999999999</v>
      </c>
      <c r="J12" s="154">
        <v>0.16464194529314602</v>
      </c>
      <c r="K12" s="224">
        <v>1.8229930000000003</v>
      </c>
      <c r="L12" s="154">
        <v>4.371401833250272E-2</v>
      </c>
    </row>
    <row r="13" spans="1:12" x14ac:dyDescent="0.15">
      <c r="A13" s="2">
        <v>6</v>
      </c>
      <c r="B13" s="156" t="s">
        <v>30</v>
      </c>
      <c r="C13" s="176">
        <v>43.124749999999999</v>
      </c>
      <c r="D13" s="176">
        <v>32.422320999999997</v>
      </c>
      <c r="E13" s="158">
        <v>-0.24817370535481376</v>
      </c>
      <c r="F13" s="157">
        <v>-10.702429000000002</v>
      </c>
      <c r="G13" s="158">
        <v>2.709594396998026E-2</v>
      </c>
      <c r="H13" s="176">
        <v>9.0509109999999993</v>
      </c>
      <c r="I13" s="176">
        <v>12.517617</v>
      </c>
      <c r="J13" s="158">
        <v>0.38302288023824338</v>
      </c>
      <c r="K13" s="176">
        <v>3.4667060000000003</v>
      </c>
      <c r="L13" s="158">
        <v>4.2433167309870741E-2</v>
      </c>
    </row>
    <row r="14" spans="1:12" x14ac:dyDescent="0.15">
      <c r="A14" s="2">
        <v>7</v>
      </c>
      <c r="B14" s="152" t="s">
        <v>21</v>
      </c>
      <c r="C14" s="224">
        <v>19.688300999999999</v>
      </c>
      <c r="D14" s="224">
        <v>32.069743000000003</v>
      </c>
      <c r="E14" s="154">
        <v>0.62887305512039893</v>
      </c>
      <c r="F14" s="153">
        <v>12.381442000000003</v>
      </c>
      <c r="G14" s="154">
        <v>2.6801287898533449E-2</v>
      </c>
      <c r="H14" s="224">
        <v>8.5092049999999997</v>
      </c>
      <c r="I14" s="224">
        <v>7.4300949999999997</v>
      </c>
      <c r="J14" s="154">
        <v>-0.12681678253138806</v>
      </c>
      <c r="K14" s="224">
        <v>-1.07911</v>
      </c>
      <c r="L14" s="154">
        <v>2.5187099450577059E-2</v>
      </c>
    </row>
    <row r="15" spans="1:12" x14ac:dyDescent="0.15">
      <c r="A15" s="2">
        <v>8</v>
      </c>
      <c r="B15" s="156" t="s">
        <v>34</v>
      </c>
      <c r="C15" s="176">
        <v>27.324584000000002</v>
      </c>
      <c r="D15" s="176">
        <v>24.930451000000001</v>
      </c>
      <c r="E15" s="158">
        <v>-8.7618278104435232E-2</v>
      </c>
      <c r="F15" s="157">
        <v>-2.3941330000000001</v>
      </c>
      <c r="G15" s="158">
        <v>2.0834847185750165E-2</v>
      </c>
      <c r="H15" s="176">
        <v>5.3946670000000001</v>
      </c>
      <c r="I15" s="176">
        <v>7.0122949999999999</v>
      </c>
      <c r="J15" s="158">
        <v>0.29985687717147314</v>
      </c>
      <c r="K15" s="176">
        <v>1.6176279999999998</v>
      </c>
      <c r="L15" s="158">
        <v>2.3770809329057604E-2</v>
      </c>
    </row>
    <row r="16" spans="1:12" x14ac:dyDescent="0.15">
      <c r="A16" s="2">
        <v>9</v>
      </c>
      <c r="B16" s="152" t="s">
        <v>44</v>
      </c>
      <c r="C16" s="224">
        <v>25.805495999999998</v>
      </c>
      <c r="D16" s="224">
        <v>20.021910999999999</v>
      </c>
      <c r="E16" s="154">
        <v>-0.2241222179957324</v>
      </c>
      <c r="F16" s="153">
        <v>-5.7835849999999986</v>
      </c>
      <c r="G16" s="154">
        <v>1.6732687910527181E-2</v>
      </c>
      <c r="H16" s="224">
        <v>3.3727680000000002</v>
      </c>
      <c r="I16" s="224">
        <v>4.2053469999999997</v>
      </c>
      <c r="J16" s="154">
        <v>0.2468533264072712</v>
      </c>
      <c r="K16" s="224">
        <v>0.83257899999999951</v>
      </c>
      <c r="L16" s="154">
        <v>1.4255604149500899E-2</v>
      </c>
    </row>
    <row r="17" spans="1:12" x14ac:dyDescent="0.15">
      <c r="A17" s="2">
        <v>10</v>
      </c>
      <c r="B17" s="156" t="s">
        <v>28</v>
      </c>
      <c r="C17" s="176">
        <v>10.286747</v>
      </c>
      <c r="D17" s="176">
        <v>12.870341</v>
      </c>
      <c r="E17" s="158">
        <v>0.25115753308601829</v>
      </c>
      <c r="F17" s="157">
        <v>2.5835939999999997</v>
      </c>
      <c r="G17" s="158">
        <v>1.0755986242025664E-2</v>
      </c>
      <c r="H17" s="176">
        <v>2.6145909999999999</v>
      </c>
      <c r="I17" s="176">
        <v>4.5795310000000002</v>
      </c>
      <c r="J17" s="158">
        <v>0.75152863296783345</v>
      </c>
      <c r="K17" s="176">
        <v>1.9649400000000004</v>
      </c>
      <c r="L17" s="158">
        <v>1.552404144684565E-2</v>
      </c>
    </row>
    <row r="18" spans="1:12" x14ac:dyDescent="0.15">
      <c r="A18" s="2">
        <v>11</v>
      </c>
      <c r="B18" s="152" t="s">
        <v>39</v>
      </c>
      <c r="C18" s="224">
        <v>1.7486900000000001</v>
      </c>
      <c r="D18" s="224">
        <v>12.338070999999999</v>
      </c>
      <c r="E18" s="154">
        <v>6.0556079122085666</v>
      </c>
      <c r="F18" s="153">
        <v>10.589380999999999</v>
      </c>
      <c r="G18" s="154">
        <v>1.031115818369815E-2</v>
      </c>
      <c r="H18" s="224">
        <v>0.26663900000000001</v>
      </c>
      <c r="I18" s="224">
        <v>0.61339100000000002</v>
      </c>
      <c r="J18" s="154">
        <v>1.300454922198178</v>
      </c>
      <c r="K18" s="224">
        <v>0.346752</v>
      </c>
      <c r="L18" s="154">
        <v>2.0793193248658214E-3</v>
      </c>
    </row>
    <row r="19" spans="1:12" x14ac:dyDescent="0.15">
      <c r="A19" s="2">
        <v>12</v>
      </c>
      <c r="B19" s="156" t="s">
        <v>36</v>
      </c>
      <c r="C19" s="176">
        <v>19.827667999999999</v>
      </c>
      <c r="D19" s="176">
        <v>11.239927</v>
      </c>
      <c r="E19" s="158">
        <v>-0.43311906372448838</v>
      </c>
      <c r="F19" s="157">
        <v>-8.5877409999999994</v>
      </c>
      <c r="G19" s="158">
        <v>9.3934185716891879E-3</v>
      </c>
      <c r="H19" s="176">
        <v>0.93336600000000003</v>
      </c>
      <c r="I19" s="176">
        <v>2.0816569999999999</v>
      </c>
      <c r="J19" s="158">
        <v>1.2302687263088647</v>
      </c>
      <c r="K19" s="176">
        <v>1.148291</v>
      </c>
      <c r="L19" s="158">
        <v>7.0565587493820591E-3</v>
      </c>
    </row>
    <row r="20" spans="1:12" x14ac:dyDescent="0.15">
      <c r="A20" s="2">
        <v>13</v>
      </c>
      <c r="B20" s="152" t="s">
        <v>37</v>
      </c>
      <c r="C20" s="213">
        <v>13.31922</v>
      </c>
      <c r="D20" s="213">
        <v>10.669637</v>
      </c>
      <c r="E20" s="161">
        <v>-0.198929291655217</v>
      </c>
      <c r="F20" s="160">
        <v>-2.6495829999999998</v>
      </c>
      <c r="G20" s="161">
        <v>8.9168164836819774E-3</v>
      </c>
      <c r="H20" s="213">
        <v>2.5112329999999998</v>
      </c>
      <c r="I20" s="213">
        <v>3.3476210000000002</v>
      </c>
      <c r="J20" s="161">
        <v>0.33305870064625642</v>
      </c>
      <c r="K20" s="213">
        <v>0.83638800000000035</v>
      </c>
      <c r="L20" s="161">
        <v>1.134801951386089E-2</v>
      </c>
    </row>
    <row r="21" spans="1:12" x14ac:dyDescent="0.15">
      <c r="A21" s="2">
        <v>14</v>
      </c>
      <c r="B21" s="156" t="s">
        <v>42</v>
      </c>
      <c r="C21" s="176">
        <v>6.7012879999999999</v>
      </c>
      <c r="D21" s="176">
        <v>8.9094080000000009</v>
      </c>
      <c r="E21" s="158">
        <v>0.32950680525892939</v>
      </c>
      <c r="F21" s="157">
        <v>2.208120000000001</v>
      </c>
      <c r="G21" s="158">
        <v>7.4457599742379314E-3</v>
      </c>
      <c r="H21" s="176">
        <v>1.474461</v>
      </c>
      <c r="I21" s="176">
        <v>3.0622310000000001</v>
      </c>
      <c r="J21" s="158">
        <v>1.0768477430057493</v>
      </c>
      <c r="K21" s="176">
        <v>1.5877700000000001</v>
      </c>
      <c r="L21" s="158">
        <v>1.0380582850911065E-2</v>
      </c>
    </row>
    <row r="22" spans="1:12" x14ac:dyDescent="0.15">
      <c r="A22" s="2">
        <v>15</v>
      </c>
      <c r="B22" s="152" t="s">
        <v>24</v>
      </c>
      <c r="C22" s="213">
        <v>12.721665</v>
      </c>
      <c r="D22" s="213">
        <v>8.5011600000000005</v>
      </c>
      <c r="E22" s="161">
        <v>-0.33175728177090025</v>
      </c>
      <c r="F22" s="160">
        <v>-4.2205049999999993</v>
      </c>
      <c r="G22" s="161">
        <v>7.104579435871893E-3</v>
      </c>
      <c r="H22" s="213">
        <v>4.6132629999999999</v>
      </c>
      <c r="I22" s="213">
        <v>0.46817300000000001</v>
      </c>
      <c r="J22" s="161">
        <v>-0.89851586610171585</v>
      </c>
      <c r="K22" s="213">
        <v>-4.1450899999999997</v>
      </c>
      <c r="L22" s="161">
        <v>1.5870483366733554E-3</v>
      </c>
    </row>
    <row r="23" spans="1:12" x14ac:dyDescent="0.15">
      <c r="A23" s="2">
        <v>16</v>
      </c>
      <c r="B23" s="156" t="s">
        <v>35</v>
      </c>
      <c r="C23" s="176">
        <v>2.773749</v>
      </c>
      <c r="D23" s="176">
        <v>2.6625299999999998</v>
      </c>
      <c r="E23" s="158">
        <v>-4.0096995077781084E-2</v>
      </c>
      <c r="F23" s="157">
        <v>-0.11121900000000018</v>
      </c>
      <c r="G23" s="158">
        <v>2.2251264398496194E-3</v>
      </c>
      <c r="H23" s="176">
        <v>2.063453</v>
      </c>
      <c r="I23" s="176">
        <v>0.36499799999999999</v>
      </c>
      <c r="J23" s="158">
        <v>-0.82311300523927611</v>
      </c>
      <c r="K23" s="176">
        <v>-1.698455</v>
      </c>
      <c r="L23" s="158">
        <v>1.2372978979759647E-3</v>
      </c>
    </row>
    <row r="24" spans="1:12" x14ac:dyDescent="0.15">
      <c r="A24" s="2">
        <v>17</v>
      </c>
      <c r="B24" s="152" t="s">
        <v>31</v>
      </c>
      <c r="C24" s="213">
        <v>3.0011060000000001</v>
      </c>
      <c r="D24" s="213">
        <v>2.4516200000000001</v>
      </c>
      <c r="E24" s="161">
        <v>-0.18309449916130915</v>
      </c>
      <c r="F24" s="160">
        <v>-0.54948599999999992</v>
      </c>
      <c r="G24" s="161">
        <v>2.0488649827285041E-3</v>
      </c>
      <c r="H24" s="213">
        <v>0.68669199999999997</v>
      </c>
      <c r="I24" s="213">
        <v>0.52388999999999997</v>
      </c>
      <c r="J24" s="161">
        <v>-0.23708154456437536</v>
      </c>
      <c r="K24" s="213">
        <v>-0.162802</v>
      </c>
      <c r="L24" s="161">
        <v>1.7759220482595195E-3</v>
      </c>
    </row>
    <row r="25" spans="1:12" x14ac:dyDescent="0.15">
      <c r="A25" s="2">
        <v>18</v>
      </c>
      <c r="B25" s="156" t="s">
        <v>26</v>
      </c>
      <c r="C25" s="176">
        <v>0.83616100000000004</v>
      </c>
      <c r="D25" s="176">
        <v>1.4172549999999999</v>
      </c>
      <c r="E25" s="158">
        <v>0.69495467978056835</v>
      </c>
      <c r="F25" s="157">
        <v>0.58109399999999989</v>
      </c>
      <c r="G25" s="158">
        <v>1.1844266815807041E-3</v>
      </c>
      <c r="H25" s="176">
        <v>0.47575099999999998</v>
      </c>
      <c r="I25" s="176">
        <v>0.88231099999999996</v>
      </c>
      <c r="J25" s="158">
        <v>0.85456467774108713</v>
      </c>
      <c r="K25" s="176">
        <v>0.40655999999999998</v>
      </c>
      <c r="L25" s="158">
        <v>2.9909247329055815E-3</v>
      </c>
    </row>
    <row r="26" spans="1:12" x14ac:dyDescent="0.15">
      <c r="A26" s="2">
        <v>19</v>
      </c>
      <c r="B26" s="152" t="s">
        <v>155</v>
      </c>
      <c r="C26" s="213">
        <v>0.85881200000000002</v>
      </c>
      <c r="D26" s="213">
        <v>1.2401880000000001</v>
      </c>
      <c r="E26" s="161">
        <v>0.44407390674559744</v>
      </c>
      <c r="F26" s="160">
        <v>0.38137600000000005</v>
      </c>
      <c r="G26" s="161">
        <v>1.0364484566124025E-3</v>
      </c>
      <c r="H26" s="213">
        <v>0.142815</v>
      </c>
      <c r="I26" s="213">
        <v>0.17153199999999999</v>
      </c>
      <c r="J26" s="161">
        <v>0.20107831810384069</v>
      </c>
      <c r="K26" s="226">
        <v>2.8716999999999993E-2</v>
      </c>
      <c r="L26" s="161">
        <v>5.8147218076705397E-4</v>
      </c>
    </row>
    <row r="27" spans="1:12" x14ac:dyDescent="0.15">
      <c r="A27" s="2">
        <v>20</v>
      </c>
      <c r="B27" s="156" t="s">
        <v>41</v>
      </c>
      <c r="C27" s="176">
        <v>0.67022800000000005</v>
      </c>
      <c r="D27" s="176">
        <v>1.228961</v>
      </c>
      <c r="E27" s="158">
        <v>0.83364616220151921</v>
      </c>
      <c r="F27" s="157">
        <v>0.55873299999999992</v>
      </c>
      <c r="G27" s="158">
        <v>1.027065841377948E-3</v>
      </c>
      <c r="H27" s="176">
        <v>0.29250599999999999</v>
      </c>
      <c r="I27" s="176">
        <v>0.113902</v>
      </c>
      <c r="J27" s="179">
        <v>-0.61059944069523353</v>
      </c>
      <c r="K27" s="176">
        <v>-0.17860399999999998</v>
      </c>
      <c r="L27" s="159">
        <v>3.8611363671926514E-4</v>
      </c>
    </row>
    <row r="28" spans="1:12" x14ac:dyDescent="0.15">
      <c r="A28" s="2">
        <v>21</v>
      </c>
      <c r="B28" s="152" t="s">
        <v>278</v>
      </c>
      <c r="C28" s="213">
        <v>0.17297399999999999</v>
      </c>
      <c r="D28" s="213">
        <v>0.76915100000000003</v>
      </c>
      <c r="E28" s="161">
        <v>3.4466278168973377</v>
      </c>
      <c r="F28" s="160">
        <v>0.59617700000000007</v>
      </c>
      <c r="G28" s="161">
        <v>6.4279396902073389E-4</v>
      </c>
      <c r="H28" s="226">
        <v>3.3552999999999999E-2</v>
      </c>
      <c r="I28" s="226">
        <v>4.3326000000000003E-2</v>
      </c>
      <c r="J28" s="161">
        <v>0.29127052722558355</v>
      </c>
      <c r="K28" s="226">
        <v>9.7730000000000039E-3</v>
      </c>
      <c r="L28" s="162">
        <v>1.4686976018418363E-4</v>
      </c>
    </row>
    <row r="29" spans="1:12" x14ac:dyDescent="0.15">
      <c r="A29" s="2">
        <v>22</v>
      </c>
      <c r="B29" s="156" t="s">
        <v>29</v>
      </c>
      <c r="C29" s="176">
        <v>0.14859900000000001</v>
      </c>
      <c r="D29" s="176">
        <v>0.55847599999999997</v>
      </c>
      <c r="E29" s="158">
        <v>2.7582756276960136</v>
      </c>
      <c r="F29" s="157">
        <v>0.40987699999999994</v>
      </c>
      <c r="G29" s="159">
        <v>4.6672890582320423E-4</v>
      </c>
      <c r="H29" s="176">
        <v>6.0528999999999999E-2</v>
      </c>
      <c r="I29" s="225">
        <v>1.5337999999999999E-2</v>
      </c>
      <c r="J29" s="179">
        <v>-0.74660080292091391</v>
      </c>
      <c r="K29" s="225">
        <v>-4.5191000000000002E-2</v>
      </c>
      <c r="L29" s="159">
        <v>5.1993915471195313E-5</v>
      </c>
    </row>
    <row r="30" spans="1:12" x14ac:dyDescent="0.15">
      <c r="A30" s="2">
        <v>23</v>
      </c>
      <c r="B30" s="152" t="s">
        <v>38</v>
      </c>
      <c r="C30" s="213">
        <v>0.46588000000000002</v>
      </c>
      <c r="D30" s="213">
        <v>0.44617499999999999</v>
      </c>
      <c r="E30" s="161">
        <v>-4.2296299476260013E-2</v>
      </c>
      <c r="F30" s="163">
        <v>-1.9705000000000028E-2</v>
      </c>
      <c r="G30" s="162">
        <v>3.7287684619512418E-4</v>
      </c>
      <c r="H30" s="213">
        <v>0</v>
      </c>
      <c r="I30" s="213">
        <v>0.11634899999999999</v>
      </c>
      <c r="J30" s="184" t="s">
        <v>286</v>
      </c>
      <c r="K30" s="213">
        <v>0.11634899999999999</v>
      </c>
      <c r="L30" s="162">
        <v>3.944086628737843E-4</v>
      </c>
    </row>
    <row r="31" spans="1:12" x14ac:dyDescent="0.15">
      <c r="A31" s="2">
        <v>24</v>
      </c>
      <c r="B31" s="156" t="s">
        <v>279</v>
      </c>
      <c r="C31" s="225">
        <v>2.8535000000000001E-2</v>
      </c>
      <c r="D31" s="176">
        <v>0.18134800000000001</v>
      </c>
      <c r="E31" s="158">
        <v>5.3552829858069035</v>
      </c>
      <c r="F31" s="157">
        <v>0.152813</v>
      </c>
      <c r="G31" s="159">
        <v>1.5155593725285681E-4</v>
      </c>
      <c r="H31" s="228">
        <v>1.175E-3</v>
      </c>
      <c r="I31" s="176">
        <v>0.10069699999999999</v>
      </c>
      <c r="J31" s="158">
        <v>84.699574468085103</v>
      </c>
      <c r="K31" s="176">
        <v>9.9521999999999999E-2</v>
      </c>
      <c r="L31" s="159">
        <v>3.4135032639216029E-4</v>
      </c>
    </row>
    <row r="32" spans="1:12" x14ac:dyDescent="0.15">
      <c r="A32" s="2">
        <v>25</v>
      </c>
      <c r="B32" s="152" t="s">
        <v>40</v>
      </c>
      <c r="C32" s="226">
        <v>1.6695999999999999E-2</v>
      </c>
      <c r="D32" s="213">
        <v>0.10820100000000001</v>
      </c>
      <c r="E32" s="161">
        <v>5.4806540488739826</v>
      </c>
      <c r="F32" s="160">
        <v>9.1505000000000003E-2</v>
      </c>
      <c r="G32" s="162">
        <v>9.0425612450627298E-5</v>
      </c>
      <c r="H32" s="213">
        <v>5.1241000000000002E-2</v>
      </c>
      <c r="I32" s="226">
        <v>3.2973000000000002E-2</v>
      </c>
      <c r="J32" s="184">
        <v>-0.35651138736558607</v>
      </c>
      <c r="K32" s="226">
        <v>-1.8268E-2</v>
      </c>
      <c r="L32" s="162">
        <v>1.1177437572250118E-4</v>
      </c>
    </row>
    <row r="33" spans="1:12" x14ac:dyDescent="0.15">
      <c r="A33" s="2">
        <v>26</v>
      </c>
      <c r="B33" s="156" t="s">
        <v>33</v>
      </c>
      <c r="C33" s="176">
        <v>0.145061</v>
      </c>
      <c r="D33" s="176">
        <v>0.100455</v>
      </c>
      <c r="E33" s="158">
        <v>-0.30749822488470369</v>
      </c>
      <c r="F33" s="164">
        <v>-4.4605999999999993E-2</v>
      </c>
      <c r="G33" s="159">
        <v>8.3952134441712779E-5</v>
      </c>
      <c r="H33" s="228">
        <v>2.614E-3</v>
      </c>
      <c r="I33" s="225">
        <v>4.9847000000000002E-2</v>
      </c>
      <c r="J33" s="179">
        <v>18.069242540168325</v>
      </c>
      <c r="K33" s="225">
        <v>4.7233000000000004E-2</v>
      </c>
      <c r="L33" s="159">
        <v>1.6897514046764069E-4</v>
      </c>
    </row>
    <row r="34" spans="1:12" x14ac:dyDescent="0.15">
      <c r="A34" s="2">
        <v>27</v>
      </c>
      <c r="B34" s="152" t="s">
        <v>43</v>
      </c>
      <c r="C34" s="213">
        <v>0.25521100000000002</v>
      </c>
      <c r="D34" s="213">
        <v>5.0334999999999998E-2</v>
      </c>
      <c r="E34" s="161">
        <v>-0.80277104043321024</v>
      </c>
      <c r="F34" s="160">
        <v>-0.20487600000000003</v>
      </c>
      <c r="G34" s="183">
        <v>4.2065906994411553E-5</v>
      </c>
      <c r="H34" s="226">
        <v>7.3899999999999999E-3</v>
      </c>
      <c r="I34" s="213">
        <v>0</v>
      </c>
      <c r="J34" s="161">
        <v>-1</v>
      </c>
      <c r="K34" s="226">
        <v>-7.3899999999999999E-3</v>
      </c>
      <c r="L34" s="229">
        <v>0</v>
      </c>
    </row>
    <row r="35" spans="1:12" ht="11.25" thickBot="1" x14ac:dyDescent="0.2">
      <c r="A35" s="2"/>
      <c r="B35" s="149" t="s">
        <v>19</v>
      </c>
      <c r="C35" s="150">
        <v>1137.352864</v>
      </c>
      <c r="D35" s="150">
        <v>1196.574699</v>
      </c>
      <c r="E35" s="151">
        <v>5.2069886905388829E-2</v>
      </c>
      <c r="F35" s="150">
        <v>59.221835000000056</v>
      </c>
      <c r="G35" s="151">
        <v>1</v>
      </c>
      <c r="H35" s="150">
        <v>275.403322</v>
      </c>
      <c r="I35" s="150">
        <v>294.99605600000001</v>
      </c>
      <c r="J35" s="151">
        <v>7.1141966835098769E-2</v>
      </c>
      <c r="K35" s="150">
        <v>19.592734000000007</v>
      </c>
      <c r="L35" s="151">
        <v>1</v>
      </c>
    </row>
    <row r="36" spans="1:12" x14ac:dyDescent="0.15">
      <c r="H36" s="227"/>
      <c r="I36" s="222"/>
      <c r="J36" s="220"/>
      <c r="K36" s="222"/>
      <c r="L36" s="220"/>
    </row>
    <row r="37" spans="1:12" x14ac:dyDescent="0.15">
      <c r="B37" s="257"/>
      <c r="C37" s="257"/>
      <c r="D37" s="257"/>
      <c r="E37" s="257"/>
      <c r="F37" s="257"/>
      <c r="G37" s="257"/>
    </row>
    <row r="38" spans="1:12" ht="12" x14ac:dyDescent="0.2">
      <c r="B38" s="238" t="s">
        <v>82</v>
      </c>
      <c r="C38" s="238"/>
      <c r="D38" s="238"/>
      <c r="E38" s="238"/>
      <c r="F38" s="238"/>
      <c r="G38" s="238"/>
    </row>
    <row r="39" spans="1:12" ht="12" x14ac:dyDescent="0.2">
      <c r="B39" s="233" t="s">
        <v>88</v>
      </c>
      <c r="C39" s="233"/>
      <c r="D39" s="233"/>
      <c r="E39" s="233"/>
      <c r="F39" s="233"/>
      <c r="G39" s="233"/>
      <c r="H39" s="233"/>
      <c r="I39" s="233"/>
      <c r="J39" s="233"/>
      <c r="K39" s="233"/>
      <c r="L39" s="233"/>
    </row>
    <row r="40" spans="1:12" ht="25.5" customHeight="1" x14ac:dyDescent="0.15">
      <c r="B40" s="263"/>
      <c r="C40" s="263"/>
      <c r="D40" s="263"/>
      <c r="E40" s="263"/>
      <c r="F40" s="263"/>
      <c r="G40" s="263"/>
    </row>
  </sheetData>
  <mergeCells count="9">
    <mergeCell ref="B37:G37"/>
    <mergeCell ref="B40:G40"/>
    <mergeCell ref="B2:G2"/>
    <mergeCell ref="B3:G3"/>
    <mergeCell ref="B38:G38"/>
    <mergeCell ref="B39:L39"/>
    <mergeCell ref="B6:B7"/>
    <mergeCell ref="C6:G6"/>
    <mergeCell ref="H6:L6"/>
  </mergeCells>
  <pageMargins left="0.7" right="0.7" top="0.75" bottom="0.75" header="0.3" footer="0.3"/>
  <pageSetup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A0E52-9CCB-4203-BEAF-40196A529C57}">
  <sheetPr>
    <tabColor rgb="FFFF1D3D"/>
    <pageSetUpPr fitToPage="1"/>
  </sheetPr>
  <dimension ref="A2:L38"/>
  <sheetViews>
    <sheetView showGridLines="0" workbookViewId="0">
      <selection activeCell="M40" sqref="M40"/>
    </sheetView>
  </sheetViews>
  <sheetFormatPr baseColWidth="10" defaultColWidth="11.42578125" defaultRowHeight="10.5" x14ac:dyDescent="0.15"/>
  <cols>
    <col min="1" max="1" width="11.42578125" style="3"/>
    <col min="2" max="2" width="18.5703125" style="3" bestFit="1" customWidth="1"/>
    <col min="3" max="16384" width="11.42578125" style="3"/>
  </cols>
  <sheetData>
    <row r="2" spans="1:12" ht="12" x14ac:dyDescent="0.2">
      <c r="A2" s="69" t="s">
        <v>83</v>
      </c>
      <c r="B2" s="239" t="s">
        <v>136</v>
      </c>
      <c r="C2" s="239"/>
      <c r="D2" s="239"/>
      <c r="E2" s="239"/>
      <c r="F2" s="239"/>
      <c r="G2" s="239"/>
    </row>
    <row r="3" spans="1:12" ht="12" x14ac:dyDescent="0.2">
      <c r="A3" s="69"/>
      <c r="B3" s="239" t="s">
        <v>76</v>
      </c>
      <c r="C3" s="239"/>
      <c r="D3" s="239"/>
      <c r="E3" s="239"/>
      <c r="F3" s="239"/>
      <c r="G3" s="239"/>
    </row>
    <row r="6" spans="1:12" ht="12.75" customHeight="1" x14ac:dyDescent="0.15">
      <c r="B6" s="264" t="s">
        <v>281</v>
      </c>
      <c r="C6" s="258" t="str">
        <f>CONCATENATE("enero-",H6)</f>
        <v>enero-abril</v>
      </c>
      <c r="D6" s="259"/>
      <c r="E6" s="259"/>
      <c r="F6" s="259"/>
      <c r="G6" s="260"/>
      <c r="H6" s="254" t="s">
        <v>119</v>
      </c>
      <c r="I6" s="255"/>
      <c r="J6" s="255"/>
      <c r="K6" s="255"/>
      <c r="L6" s="256"/>
    </row>
    <row r="7" spans="1:12" ht="21.75" thickBot="1" x14ac:dyDescent="0.2">
      <c r="B7" s="265"/>
      <c r="C7" s="119">
        <f>+'Cuadro 4'!C7</f>
        <v>2025</v>
      </c>
      <c r="D7" s="119">
        <f>+'Cuadro 4'!D7</f>
        <v>2026</v>
      </c>
      <c r="E7" s="120" t="str">
        <f>+'Cuadro 4'!E7</f>
        <v>% Var.
'2026/2025</v>
      </c>
      <c r="F7" s="119" t="str">
        <f>+'Cuadro 4'!F7</f>
        <v>US$ Dif.
'2026/2025</v>
      </c>
      <c r="G7" s="120" t="str">
        <f>+'Cuadro 4'!G7</f>
        <v>% Part.
2026</v>
      </c>
      <c r="H7" s="121">
        <f>+C7</f>
        <v>2025</v>
      </c>
      <c r="I7" s="121">
        <f>+D7</f>
        <v>2026</v>
      </c>
      <c r="J7" s="122" t="str">
        <f>+E7</f>
        <v>% Var.
'2026/2025</v>
      </c>
      <c r="K7" s="121" t="str">
        <f>+F7</f>
        <v>US$ Dif.
'2026/2025</v>
      </c>
      <c r="L7" s="122" t="str">
        <f>+G7</f>
        <v>% Part.
2026</v>
      </c>
    </row>
    <row r="8" spans="1:12" x14ac:dyDescent="0.15">
      <c r="A8" s="2">
        <v>1</v>
      </c>
      <c r="B8" s="152" t="s">
        <v>21</v>
      </c>
      <c r="C8" s="160">
        <v>3097.7762939999998</v>
      </c>
      <c r="D8" s="160">
        <v>3429.7027699999999</v>
      </c>
      <c r="E8" s="161">
        <v>0.107149918037303</v>
      </c>
      <c r="F8" s="160">
        <v>331.92647600000009</v>
      </c>
      <c r="G8" s="161">
        <v>0.2025247384193341</v>
      </c>
      <c r="H8" s="160">
        <v>374.096093</v>
      </c>
      <c r="I8" s="160">
        <v>447.01365800000002</v>
      </c>
      <c r="J8" s="161">
        <v>0.19491667078169672</v>
      </c>
      <c r="K8" s="160">
        <v>72.917565000000025</v>
      </c>
      <c r="L8" s="161">
        <v>0.13355621653093652</v>
      </c>
    </row>
    <row r="9" spans="1:12" x14ac:dyDescent="0.15">
      <c r="A9" s="2">
        <v>2</v>
      </c>
      <c r="B9" s="156" t="s">
        <v>42</v>
      </c>
      <c r="C9" s="157">
        <v>3461.3662250000002</v>
      </c>
      <c r="D9" s="157">
        <v>2985.485823</v>
      </c>
      <c r="E9" s="158">
        <v>-0.13748340136993165</v>
      </c>
      <c r="F9" s="157">
        <v>-475.88040200000023</v>
      </c>
      <c r="G9" s="158">
        <v>0.17629362539707935</v>
      </c>
      <c r="H9" s="157">
        <v>941.48857999999996</v>
      </c>
      <c r="I9" s="157">
        <v>583.56698700000004</v>
      </c>
      <c r="J9" s="158">
        <v>-0.3801656234640679</v>
      </c>
      <c r="K9" s="157">
        <v>-357.92159299999992</v>
      </c>
      <c r="L9" s="158">
        <v>0.17435484907729201</v>
      </c>
    </row>
    <row r="10" spans="1:12" x14ac:dyDescent="0.15">
      <c r="A10" s="2">
        <v>3</v>
      </c>
      <c r="B10" s="152" t="s">
        <v>41</v>
      </c>
      <c r="C10" s="160">
        <v>1630.322809</v>
      </c>
      <c r="D10" s="160">
        <v>1703.854077</v>
      </c>
      <c r="E10" s="161">
        <v>4.5102275202235642E-2</v>
      </c>
      <c r="F10" s="160">
        <v>73.531267999999955</v>
      </c>
      <c r="G10" s="161">
        <v>0.10061297563961816</v>
      </c>
      <c r="H10" s="160">
        <v>479.249304</v>
      </c>
      <c r="I10" s="160">
        <v>381.94135499999999</v>
      </c>
      <c r="J10" s="161">
        <v>-0.20304244197713017</v>
      </c>
      <c r="K10" s="160">
        <v>-97.307949000000008</v>
      </c>
      <c r="L10" s="161">
        <v>0.11411428129227159</v>
      </c>
    </row>
    <row r="11" spans="1:12" x14ac:dyDescent="0.15">
      <c r="A11" s="2">
        <v>4</v>
      </c>
      <c r="B11" s="156" t="s">
        <v>37</v>
      </c>
      <c r="C11" s="157">
        <v>1347.513766</v>
      </c>
      <c r="D11" s="157">
        <v>1275.1184619999999</v>
      </c>
      <c r="E11" s="158">
        <v>-5.3725094189501665E-2</v>
      </c>
      <c r="F11" s="157">
        <v>-72.395304000000124</v>
      </c>
      <c r="G11" s="158">
        <v>7.5296038837270318E-2</v>
      </c>
      <c r="H11" s="157">
        <v>372.37338699999998</v>
      </c>
      <c r="I11" s="157">
        <v>284.78647599999999</v>
      </c>
      <c r="J11" s="158">
        <v>-0.23521259589907262</v>
      </c>
      <c r="K11" s="157">
        <v>-87.586910999999986</v>
      </c>
      <c r="L11" s="158">
        <v>8.5086895160904355E-2</v>
      </c>
    </row>
    <row r="12" spans="1:12" x14ac:dyDescent="0.15">
      <c r="A12" s="2">
        <v>5</v>
      </c>
      <c r="B12" s="152" t="s">
        <v>27</v>
      </c>
      <c r="C12" s="160">
        <v>1239.589019</v>
      </c>
      <c r="D12" s="160">
        <v>1254.5204140000001</v>
      </c>
      <c r="E12" s="161">
        <v>1.2045439876553266E-2</v>
      </c>
      <c r="F12" s="160">
        <v>14.931395000000066</v>
      </c>
      <c r="G12" s="161">
        <v>7.4079719359198215E-2</v>
      </c>
      <c r="H12" s="160">
        <v>347.63210299999997</v>
      </c>
      <c r="I12" s="160">
        <v>285.09648099999998</v>
      </c>
      <c r="J12" s="161">
        <v>-0.17989023873321619</v>
      </c>
      <c r="K12" s="160">
        <v>-62.535621999999989</v>
      </c>
      <c r="L12" s="161">
        <v>8.5179516704261479E-2</v>
      </c>
    </row>
    <row r="13" spans="1:12" x14ac:dyDescent="0.15">
      <c r="A13" s="2">
        <v>6</v>
      </c>
      <c r="B13" s="156" t="s">
        <v>33</v>
      </c>
      <c r="C13" s="157">
        <v>1118.8382879999999</v>
      </c>
      <c r="D13" s="157">
        <v>1251.6709289999999</v>
      </c>
      <c r="E13" s="158">
        <v>0.11872371764953393</v>
      </c>
      <c r="F13" s="157">
        <v>132.83264099999997</v>
      </c>
      <c r="G13" s="158">
        <v>7.3911456613719881E-2</v>
      </c>
      <c r="H13" s="157">
        <v>308.21868000000001</v>
      </c>
      <c r="I13" s="157">
        <v>194.63695999999999</v>
      </c>
      <c r="J13" s="158">
        <v>-0.36851017595688884</v>
      </c>
      <c r="K13" s="157">
        <v>-113.58172000000002</v>
      </c>
      <c r="L13" s="158">
        <v>5.815253182864321E-2</v>
      </c>
    </row>
    <row r="14" spans="1:12" x14ac:dyDescent="0.15">
      <c r="A14" s="2">
        <v>7</v>
      </c>
      <c r="B14" s="152" t="s">
        <v>40</v>
      </c>
      <c r="C14" s="160">
        <v>276.50931200000002</v>
      </c>
      <c r="D14" s="160">
        <v>933.14613199999997</v>
      </c>
      <c r="E14" s="161">
        <v>2.3747367321936697</v>
      </c>
      <c r="F14" s="160">
        <v>656.63681999999994</v>
      </c>
      <c r="G14" s="161">
        <v>5.510249399551128E-2</v>
      </c>
      <c r="H14" s="160">
        <v>68.716954999999999</v>
      </c>
      <c r="I14" s="160">
        <v>65.052525000000003</v>
      </c>
      <c r="J14" s="161">
        <v>-5.3326431591737333E-2</v>
      </c>
      <c r="K14" s="160">
        <v>-3.6644299999999959</v>
      </c>
      <c r="L14" s="161">
        <v>1.9436026079507757E-2</v>
      </c>
    </row>
    <row r="15" spans="1:12" x14ac:dyDescent="0.15">
      <c r="A15" s="2">
        <v>8</v>
      </c>
      <c r="B15" s="156" t="s">
        <v>30</v>
      </c>
      <c r="C15" s="157">
        <v>622.325289</v>
      </c>
      <c r="D15" s="157">
        <v>928.34206500000005</v>
      </c>
      <c r="E15" s="158">
        <v>0.49173122386160983</v>
      </c>
      <c r="F15" s="157">
        <v>306.01677600000005</v>
      </c>
      <c r="G15" s="158">
        <v>5.4818812732798261E-2</v>
      </c>
      <c r="H15" s="157">
        <v>190.46582000000001</v>
      </c>
      <c r="I15" s="157">
        <v>497.12157999999999</v>
      </c>
      <c r="J15" s="158">
        <v>1.6100303981050246</v>
      </c>
      <c r="K15" s="157">
        <v>306.65575999999999</v>
      </c>
      <c r="L15" s="158">
        <v>0.14852717851560876</v>
      </c>
    </row>
    <row r="16" spans="1:12" x14ac:dyDescent="0.15">
      <c r="A16" s="2">
        <v>9</v>
      </c>
      <c r="B16" s="152" t="s">
        <v>38</v>
      </c>
      <c r="C16" s="160">
        <v>975.90010099999995</v>
      </c>
      <c r="D16" s="160">
        <v>921.98317399999996</v>
      </c>
      <c r="E16" s="161">
        <v>-5.5248408054012432E-2</v>
      </c>
      <c r="F16" s="160">
        <v>-53.916926999999987</v>
      </c>
      <c r="G16" s="161">
        <v>5.4443318754813667E-2</v>
      </c>
      <c r="H16" s="160">
        <v>211.356247</v>
      </c>
      <c r="I16" s="160">
        <v>155.11201199999999</v>
      </c>
      <c r="J16" s="161">
        <v>-0.26611106034637344</v>
      </c>
      <c r="K16" s="160">
        <v>-56.244235000000003</v>
      </c>
      <c r="L16" s="161">
        <v>4.6343491055526591E-2</v>
      </c>
    </row>
    <row r="17" spans="1:12" x14ac:dyDescent="0.15">
      <c r="A17" s="2">
        <v>10</v>
      </c>
      <c r="B17" s="156" t="s">
        <v>26</v>
      </c>
      <c r="C17" s="157">
        <v>534.72039600000005</v>
      </c>
      <c r="D17" s="157">
        <v>512.68347900000003</v>
      </c>
      <c r="E17" s="158">
        <v>-4.1212037477620367E-2</v>
      </c>
      <c r="F17" s="157">
        <v>-22.036917000000017</v>
      </c>
      <c r="G17" s="158">
        <v>3.0274077504503161E-2</v>
      </c>
      <c r="H17" s="157">
        <v>125.135198</v>
      </c>
      <c r="I17" s="157">
        <v>86.407618999999997</v>
      </c>
      <c r="J17" s="158">
        <v>-0.30948589700557316</v>
      </c>
      <c r="K17" s="157">
        <v>-38.727579000000006</v>
      </c>
      <c r="L17" s="158">
        <v>2.5816380476425319E-2</v>
      </c>
    </row>
    <row r="18" spans="1:12" x14ac:dyDescent="0.15">
      <c r="A18" s="2">
        <v>11</v>
      </c>
      <c r="B18" s="152" t="s">
        <v>28</v>
      </c>
      <c r="C18" s="160">
        <v>364.32384300000001</v>
      </c>
      <c r="D18" s="160">
        <v>405.12802099999999</v>
      </c>
      <c r="E18" s="161">
        <v>0.11199974633556975</v>
      </c>
      <c r="F18" s="160">
        <v>40.804177999999979</v>
      </c>
      <c r="G18" s="161">
        <v>2.3922902939885804E-2</v>
      </c>
      <c r="H18" s="160">
        <v>83.475644000000003</v>
      </c>
      <c r="I18" s="160">
        <v>81.159952000000004</v>
      </c>
      <c r="J18" s="161">
        <v>-2.774093003702971E-2</v>
      </c>
      <c r="K18" s="160">
        <v>-2.3156919999999985</v>
      </c>
      <c r="L18" s="161">
        <v>2.4248512162803795E-2</v>
      </c>
    </row>
    <row r="19" spans="1:12" x14ac:dyDescent="0.15">
      <c r="A19" s="2">
        <v>12</v>
      </c>
      <c r="B19" s="156" t="s">
        <v>31</v>
      </c>
      <c r="C19" s="157">
        <v>240.818173</v>
      </c>
      <c r="D19" s="157">
        <v>233.581064</v>
      </c>
      <c r="E19" s="158">
        <v>-3.0052171353363799E-2</v>
      </c>
      <c r="F19" s="157">
        <v>-7.2371090000000038</v>
      </c>
      <c r="G19" s="158">
        <v>1.3793015622257475E-2</v>
      </c>
      <c r="H19" s="157">
        <v>72.169257000000002</v>
      </c>
      <c r="I19" s="157">
        <v>62.958320999999998</v>
      </c>
      <c r="J19" s="158">
        <v>-0.12762963598198063</v>
      </c>
      <c r="K19" s="157">
        <v>-9.2109360000000038</v>
      </c>
      <c r="L19" s="158">
        <v>1.8810331633983782E-2</v>
      </c>
    </row>
    <row r="20" spans="1:12" x14ac:dyDescent="0.15">
      <c r="A20" s="2">
        <v>13</v>
      </c>
      <c r="B20" s="152" t="s">
        <v>44</v>
      </c>
      <c r="C20" s="160">
        <v>193.84212400000001</v>
      </c>
      <c r="D20" s="160">
        <v>231.22856300000001</v>
      </c>
      <c r="E20" s="161">
        <v>0.1928705599614664</v>
      </c>
      <c r="F20" s="160">
        <v>37.386438999999996</v>
      </c>
      <c r="G20" s="161">
        <v>1.3654099896433158E-2</v>
      </c>
      <c r="H20" s="160">
        <v>63.336627</v>
      </c>
      <c r="I20" s="160">
        <v>52.430576000000002</v>
      </c>
      <c r="J20" s="161">
        <v>-0.1721918503806652</v>
      </c>
      <c r="K20" s="160">
        <v>-10.906050999999998</v>
      </c>
      <c r="L20" s="161">
        <v>1.5664911431179859E-2</v>
      </c>
    </row>
    <row r="21" spans="1:12" x14ac:dyDescent="0.15">
      <c r="A21" s="2">
        <v>14</v>
      </c>
      <c r="B21" s="156" t="s">
        <v>34</v>
      </c>
      <c r="C21" s="157">
        <v>170.91027099999999</v>
      </c>
      <c r="D21" s="157">
        <v>210.975213</v>
      </c>
      <c r="E21" s="158">
        <v>0.2344209143521867</v>
      </c>
      <c r="F21" s="157">
        <v>40.064942000000002</v>
      </c>
      <c r="G21" s="158">
        <v>1.2458134914644016E-2</v>
      </c>
      <c r="H21" s="157">
        <v>50.626013999999998</v>
      </c>
      <c r="I21" s="157">
        <v>42.225997999999997</v>
      </c>
      <c r="J21" s="158">
        <v>-0.16592291860070207</v>
      </c>
      <c r="K21" s="157">
        <v>-8.4000160000000008</v>
      </c>
      <c r="L21" s="158">
        <v>1.2616045239769591E-2</v>
      </c>
    </row>
    <row r="22" spans="1:12" x14ac:dyDescent="0.15">
      <c r="A22" s="2">
        <v>15</v>
      </c>
      <c r="B22" s="152" t="s">
        <v>155</v>
      </c>
      <c r="C22" s="160">
        <v>114.53901500000001</v>
      </c>
      <c r="D22" s="160">
        <v>114.523961</v>
      </c>
      <c r="E22" s="183">
        <v>-1.3143119835634653E-4</v>
      </c>
      <c r="F22" s="186">
        <v>-1.505400000000634E-2</v>
      </c>
      <c r="G22" s="162">
        <v>6.7626662715938564E-3</v>
      </c>
      <c r="H22" s="160">
        <v>26.307689</v>
      </c>
      <c r="I22" s="160">
        <v>24.831292999999999</v>
      </c>
      <c r="J22" s="161">
        <v>-5.6120322845537696E-2</v>
      </c>
      <c r="K22" s="160">
        <v>-1.4763960000000012</v>
      </c>
      <c r="L22" s="162">
        <v>7.4189535046625538E-3</v>
      </c>
    </row>
    <row r="23" spans="1:12" x14ac:dyDescent="0.15">
      <c r="A23" s="2">
        <v>16</v>
      </c>
      <c r="B23" s="156" t="s">
        <v>35</v>
      </c>
      <c r="C23" s="157">
        <v>86.176855000000003</v>
      </c>
      <c r="D23" s="157">
        <v>113.275729</v>
      </c>
      <c r="E23" s="158">
        <v>0.31445652083729425</v>
      </c>
      <c r="F23" s="157">
        <v>27.098873999999995</v>
      </c>
      <c r="G23" s="159">
        <v>6.6889578845295613E-3</v>
      </c>
      <c r="H23" s="157">
        <v>23.774936</v>
      </c>
      <c r="I23" s="157">
        <v>24.976595</v>
      </c>
      <c r="J23" s="158">
        <v>5.0543101356823827E-2</v>
      </c>
      <c r="K23" s="157">
        <v>1.2016589999999994</v>
      </c>
      <c r="L23" s="159">
        <v>7.4623660157281061E-3</v>
      </c>
    </row>
    <row r="24" spans="1:12" x14ac:dyDescent="0.15">
      <c r="A24" s="2">
        <v>17</v>
      </c>
      <c r="B24" s="152" t="s">
        <v>278</v>
      </c>
      <c r="C24" s="160">
        <v>123.521011</v>
      </c>
      <c r="D24" s="160">
        <v>107.296331</v>
      </c>
      <c r="E24" s="161">
        <v>-0.13135158033963956</v>
      </c>
      <c r="F24" s="160">
        <v>-16.224680000000006</v>
      </c>
      <c r="G24" s="162">
        <v>6.3358730555911373E-3</v>
      </c>
      <c r="H24" s="160">
        <v>27.069413000000001</v>
      </c>
      <c r="I24" s="160">
        <v>18.468864</v>
      </c>
      <c r="J24" s="161">
        <v>-0.31772203556833689</v>
      </c>
      <c r="K24" s="160">
        <v>-8.6005490000000009</v>
      </c>
      <c r="L24" s="162">
        <v>5.5180228955429775E-3</v>
      </c>
    </row>
    <row r="25" spans="1:12" x14ac:dyDescent="0.15">
      <c r="A25" s="2">
        <v>18</v>
      </c>
      <c r="B25" s="156" t="s">
        <v>32</v>
      </c>
      <c r="C25" s="157">
        <v>34.035195000000002</v>
      </c>
      <c r="D25" s="157">
        <v>75.840709000000004</v>
      </c>
      <c r="E25" s="158">
        <v>1.2283024674899026</v>
      </c>
      <c r="F25" s="157">
        <v>41.805514000000002</v>
      </c>
      <c r="G25" s="159">
        <v>4.4784113323504821E-3</v>
      </c>
      <c r="H25" s="157">
        <v>10.330159</v>
      </c>
      <c r="I25" s="157">
        <v>7.0615750000000004</v>
      </c>
      <c r="J25" s="158">
        <v>-0.31641178030270389</v>
      </c>
      <c r="K25" s="157">
        <v>-3.2685839999999997</v>
      </c>
      <c r="L25" s="159">
        <v>2.1098175030469608E-3</v>
      </c>
    </row>
    <row r="26" spans="1:12" x14ac:dyDescent="0.15">
      <c r="A26" s="2">
        <v>19</v>
      </c>
      <c r="B26" s="152" t="s">
        <v>39</v>
      </c>
      <c r="C26" s="160">
        <v>62.174916000000003</v>
      </c>
      <c r="D26" s="160">
        <v>72.416782999999995</v>
      </c>
      <c r="E26" s="161">
        <v>0.16472667208750225</v>
      </c>
      <c r="F26" s="160">
        <v>10.241866999999992</v>
      </c>
      <c r="G26" s="162">
        <v>4.2762277135300212E-3</v>
      </c>
      <c r="H26" s="160">
        <v>12.913664000000001</v>
      </c>
      <c r="I26" s="160">
        <v>17.924191</v>
      </c>
      <c r="J26" s="161">
        <v>0.38800196443085389</v>
      </c>
      <c r="K26" s="160">
        <v>5.0105269999999997</v>
      </c>
      <c r="L26" s="162">
        <v>5.3552885722741471E-3</v>
      </c>
    </row>
    <row r="27" spans="1:12" x14ac:dyDescent="0.15">
      <c r="A27" s="2">
        <v>20</v>
      </c>
      <c r="B27" s="156" t="s">
        <v>36</v>
      </c>
      <c r="C27" s="157">
        <v>33.766036</v>
      </c>
      <c r="D27" s="157">
        <v>31.231638</v>
      </c>
      <c r="E27" s="158">
        <v>-7.5057611145116332E-2</v>
      </c>
      <c r="F27" s="157">
        <v>-2.5343979999999995</v>
      </c>
      <c r="G27" s="159">
        <v>1.844235416457775E-3</v>
      </c>
      <c r="H27" s="157">
        <v>8.4539869999999997</v>
      </c>
      <c r="I27" s="157">
        <v>5.0419140000000002</v>
      </c>
      <c r="J27" s="158">
        <v>-0.40360518652323452</v>
      </c>
      <c r="K27" s="157">
        <v>-3.4120729999999995</v>
      </c>
      <c r="L27" s="159">
        <v>1.5063945941319768E-3</v>
      </c>
    </row>
    <row r="28" spans="1:12" x14ac:dyDescent="0.15">
      <c r="A28" s="2">
        <v>21</v>
      </c>
      <c r="B28" s="152" t="s">
        <v>23</v>
      </c>
      <c r="C28" s="160">
        <v>17.633140999999998</v>
      </c>
      <c r="D28" s="160">
        <v>29.288938000000002</v>
      </c>
      <c r="E28" s="161">
        <v>0.66101649161655351</v>
      </c>
      <c r="F28" s="160">
        <v>11.655797000000003</v>
      </c>
      <c r="G28" s="162">
        <v>1.7295185340594674E-3</v>
      </c>
      <c r="H28" s="160">
        <v>3.1267010000000002</v>
      </c>
      <c r="I28" s="160">
        <v>4.9963579999999999</v>
      </c>
      <c r="J28" s="161">
        <v>0.59796475582410968</v>
      </c>
      <c r="K28" s="160">
        <v>1.8696569999999997</v>
      </c>
      <c r="L28" s="162">
        <v>1.4927836296985738E-3</v>
      </c>
    </row>
    <row r="29" spans="1:12" x14ac:dyDescent="0.15">
      <c r="A29" s="2">
        <v>22</v>
      </c>
      <c r="B29" s="156" t="s">
        <v>279</v>
      </c>
      <c r="C29" s="157">
        <v>23.540057999999998</v>
      </c>
      <c r="D29" s="157">
        <v>27.309404000000001</v>
      </c>
      <c r="E29" s="158">
        <v>0.16012475415311211</v>
      </c>
      <c r="F29" s="157">
        <v>3.7693460000000023</v>
      </c>
      <c r="G29" s="159">
        <v>1.6126265954783938E-3</v>
      </c>
      <c r="H29" s="157">
        <v>6.5399659999999997</v>
      </c>
      <c r="I29" s="157">
        <v>7.9540899999999999</v>
      </c>
      <c r="J29" s="158">
        <v>0.21622803543626978</v>
      </c>
      <c r="K29" s="157">
        <v>1.4141240000000002</v>
      </c>
      <c r="L29" s="159">
        <v>2.376478094874132E-3</v>
      </c>
    </row>
    <row r="30" spans="1:12" x14ac:dyDescent="0.15">
      <c r="A30" s="2">
        <v>23</v>
      </c>
      <c r="B30" s="152" t="s">
        <v>22</v>
      </c>
      <c r="C30" s="160">
        <v>18.897027000000001</v>
      </c>
      <c r="D30" s="160">
        <v>25.621566000000001</v>
      </c>
      <c r="E30" s="161">
        <v>0.3558516903214457</v>
      </c>
      <c r="F30" s="160">
        <v>6.724539</v>
      </c>
      <c r="G30" s="162">
        <v>1.5129593728740829E-3</v>
      </c>
      <c r="H30" s="160">
        <v>4.5707829999999996</v>
      </c>
      <c r="I30" s="160">
        <v>3.0129630000000001</v>
      </c>
      <c r="J30" s="161">
        <v>-0.34082125535165408</v>
      </c>
      <c r="K30" s="160">
        <v>-1.5578199999999995</v>
      </c>
      <c r="L30" s="183">
        <v>9.0019607147596395E-4</v>
      </c>
    </row>
    <row r="31" spans="1:12" x14ac:dyDescent="0.15">
      <c r="A31" s="2">
        <v>24</v>
      </c>
      <c r="B31" s="156" t="s">
        <v>24</v>
      </c>
      <c r="C31" s="157">
        <v>16.083822999999999</v>
      </c>
      <c r="D31" s="157">
        <v>17.659676999999999</v>
      </c>
      <c r="E31" s="158">
        <v>9.7977576599792116E-2</v>
      </c>
      <c r="F31" s="157">
        <v>1.5758539999999996</v>
      </c>
      <c r="G31" s="159">
        <v>1.0428079938235961E-3</v>
      </c>
      <c r="H31" s="157">
        <v>5.2699059999999998</v>
      </c>
      <c r="I31" s="157">
        <v>5.1595319999999996</v>
      </c>
      <c r="J31" s="158">
        <v>-2.0944206594956327E-2</v>
      </c>
      <c r="K31" s="164">
        <v>-0.11037400000000019</v>
      </c>
      <c r="L31" s="159">
        <v>1.5415358360041337E-3</v>
      </c>
    </row>
    <row r="32" spans="1:12" x14ac:dyDescent="0.15">
      <c r="A32" s="2">
        <v>25</v>
      </c>
      <c r="B32" s="152" t="s">
        <v>29</v>
      </c>
      <c r="C32" s="160">
        <v>12.716239</v>
      </c>
      <c r="D32" s="160">
        <v>17.490068000000001</v>
      </c>
      <c r="E32" s="161">
        <v>0.37541202237548399</v>
      </c>
      <c r="F32" s="160">
        <v>4.773829000000001</v>
      </c>
      <c r="G32" s="162">
        <v>1.0327925433131239E-3</v>
      </c>
      <c r="H32" s="160">
        <v>2.9786570000000001</v>
      </c>
      <c r="I32" s="160">
        <v>2.4639030000000002</v>
      </c>
      <c r="J32" s="161">
        <v>-0.17281412394914886</v>
      </c>
      <c r="K32" s="186">
        <v>-0.51475399999999993</v>
      </c>
      <c r="L32" s="183">
        <v>7.3615102511973831E-4</v>
      </c>
    </row>
    <row r="33" spans="1:12" x14ac:dyDescent="0.15">
      <c r="A33" s="2">
        <v>26</v>
      </c>
      <c r="B33" s="156" t="s">
        <v>25</v>
      </c>
      <c r="C33" s="157">
        <v>19.183064999999999</v>
      </c>
      <c r="D33" s="157">
        <v>17.038598</v>
      </c>
      <c r="E33" s="158">
        <v>-0.11178959149645784</v>
      </c>
      <c r="F33" s="157">
        <v>-2.1444669999999988</v>
      </c>
      <c r="G33" s="159">
        <v>1.0061331358408615E-3</v>
      </c>
      <c r="H33" s="157">
        <v>5.1414039999999996</v>
      </c>
      <c r="I33" s="157">
        <v>4.0502589999999996</v>
      </c>
      <c r="J33" s="158">
        <v>-0.21222704926514235</v>
      </c>
      <c r="K33" s="157">
        <v>-1.091145</v>
      </c>
      <c r="L33" s="159">
        <v>1.2101135129306817E-3</v>
      </c>
    </row>
    <row r="34" spans="1:12" x14ac:dyDescent="0.15">
      <c r="A34" s="2">
        <v>27</v>
      </c>
      <c r="B34" s="152" t="s">
        <v>43</v>
      </c>
      <c r="C34" s="160">
        <v>6.8345039999999999</v>
      </c>
      <c r="D34" s="160">
        <v>8.3213819999999998</v>
      </c>
      <c r="E34" s="161">
        <v>0.21755463161628108</v>
      </c>
      <c r="F34" s="160">
        <v>1.4868779999999999</v>
      </c>
      <c r="G34" s="183">
        <v>4.913795234907062E-4</v>
      </c>
      <c r="H34" s="160">
        <v>2.5963029999999998</v>
      </c>
      <c r="I34" s="160">
        <v>1.5554600000000001</v>
      </c>
      <c r="J34" s="161">
        <v>-0.40089427158540425</v>
      </c>
      <c r="K34" s="160">
        <v>-1.0408429999999997</v>
      </c>
      <c r="L34" s="183">
        <v>4.6473155539513859E-4</v>
      </c>
    </row>
    <row r="35" spans="1:12" ht="11.25" thickBot="1" x14ac:dyDescent="0.2">
      <c r="B35" s="149" t="s">
        <v>19</v>
      </c>
      <c r="C35" s="150">
        <v>15843.856795000005</v>
      </c>
      <c r="D35" s="150">
        <v>16934.734970000001</v>
      </c>
      <c r="E35" s="151">
        <v>6.8851807303904389E-2</v>
      </c>
      <c r="F35" s="150">
        <v>1090.8781749999962</v>
      </c>
      <c r="G35" s="151">
        <v>1</v>
      </c>
      <c r="H35" s="150">
        <v>3827.4134770000001</v>
      </c>
      <c r="I35" s="150">
        <v>3347.007497000001</v>
      </c>
      <c r="J35" s="151">
        <v>-0.12551713654322771</v>
      </c>
      <c r="K35" s="150">
        <v>-480.40597999999909</v>
      </c>
      <c r="L35" s="151">
        <v>1</v>
      </c>
    </row>
    <row r="37" spans="1:12" ht="12" x14ac:dyDescent="0.2">
      <c r="B37" s="238" t="s">
        <v>82</v>
      </c>
      <c r="C37" s="238"/>
      <c r="D37" s="238"/>
      <c r="E37" s="238"/>
      <c r="F37" s="238"/>
      <c r="G37" s="238"/>
    </row>
    <row r="38" spans="1:12" ht="12" x14ac:dyDescent="0.2">
      <c r="B38" s="233" t="s">
        <v>88</v>
      </c>
      <c r="C38" s="233"/>
      <c r="D38" s="233"/>
      <c r="E38" s="233"/>
      <c r="F38" s="233"/>
      <c r="G38" s="233"/>
      <c r="H38" s="233"/>
      <c r="I38" s="233"/>
      <c r="J38" s="233"/>
      <c r="K38" s="233"/>
      <c r="L38" s="233"/>
    </row>
  </sheetData>
  <mergeCells count="7">
    <mergeCell ref="B2:G2"/>
    <mergeCell ref="B3:G3"/>
    <mergeCell ref="B38:L38"/>
    <mergeCell ref="B6:B7"/>
    <mergeCell ref="C6:G6"/>
    <mergeCell ref="H6:L6"/>
    <mergeCell ref="B37:G37"/>
  </mergeCells>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8</vt:i4>
      </vt:variant>
    </vt:vector>
  </HeadingPairs>
  <TitlesOfParts>
    <vt:vector size="24" baseType="lpstr">
      <vt:lpstr>Tabla de Contenidos</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10'!Área_de_impresión</vt:lpstr>
      <vt:lpstr>'Cuadro 12'!Área_de_impresión</vt:lpstr>
      <vt:lpstr>'Cuadro 13'!Área_de_impresión</vt:lpstr>
      <vt:lpstr>'Cuadro 14'!Área_de_impresión</vt:lpstr>
      <vt:lpstr>'Cuadro 15'!Área_de_impresión</vt:lpstr>
      <vt:lpstr>'Cuadro 6'!Área_de_impresión</vt:lpstr>
      <vt:lpstr>'Cuadro 7'!Área_de_impresión</vt:lpstr>
      <vt:lpstr>'Cuadro 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MANUEL PAREDES</dc:creator>
  <cp:lastModifiedBy>CRISTINA ALLENDE</cp:lastModifiedBy>
  <cp:lastPrinted>2024-08-07T12:26:44Z</cp:lastPrinted>
  <dcterms:created xsi:type="dcterms:W3CDTF">2022-11-08T15:01:18Z</dcterms:created>
  <dcterms:modified xsi:type="dcterms:W3CDTF">2026-05-26T22:14:56Z</dcterms:modified>
</cp:coreProperties>
</file>